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Dropbox\SAFE\"/>
    </mc:Choice>
  </mc:AlternateContent>
  <bookViews>
    <workbookView xWindow="120" yWindow="120" windowWidth="9360" windowHeight="4440"/>
  </bookViews>
  <sheets>
    <sheet name="SAFE18" sheetId="2" r:id="rId1"/>
  </sheets>
  <calcPr calcId="152511"/>
</workbook>
</file>

<file path=xl/calcChain.xml><?xml version="1.0" encoding="utf-8"?>
<calcChain xmlns="http://schemas.openxmlformats.org/spreadsheetml/2006/main">
  <c r="F92" i="2" l="1"/>
  <c r="F90" i="2"/>
  <c r="F88" i="2"/>
  <c r="G92" i="2"/>
  <c r="G90" i="2"/>
  <c r="G88" i="2"/>
  <c r="D92" i="2"/>
  <c r="D90" i="2"/>
  <c r="D88" i="2"/>
  <c r="Q81" i="2"/>
  <c r="R81" i="2" s="1"/>
  <c r="G81" i="2"/>
  <c r="Q43" i="2"/>
  <c r="R43" i="2" s="1"/>
  <c r="G43" i="2"/>
  <c r="Q83" i="2" l="1"/>
  <c r="R83" i="2" s="1"/>
  <c r="G83" i="2"/>
  <c r="Q45" i="2"/>
  <c r="R45" i="2" s="1"/>
  <c r="G45" i="2"/>
  <c r="G35" i="2" l="1"/>
  <c r="Q35" i="2"/>
  <c r="R35" i="2" s="1"/>
  <c r="Q22" i="2"/>
  <c r="R22" i="2" s="1"/>
  <c r="R88" i="2" s="1"/>
  <c r="L88" i="2" s="1"/>
  <c r="G22" i="2"/>
  <c r="Q12" i="2"/>
  <c r="R12" i="2" s="1"/>
  <c r="Q16" i="2"/>
  <c r="R16" i="2" s="1"/>
  <c r="Q18" i="2"/>
  <c r="R18" i="2" s="1"/>
  <c r="Q24" i="2"/>
  <c r="R24" i="2" s="1"/>
  <c r="Q10" i="2"/>
  <c r="R10" i="2" s="1"/>
  <c r="Q20" i="2"/>
  <c r="R20" i="2" s="1"/>
  <c r="Q39" i="2"/>
  <c r="R39" i="2" s="1"/>
  <c r="Q41" i="2"/>
  <c r="R41" i="2" s="1"/>
  <c r="Q8" i="2"/>
  <c r="R8" i="2" s="1"/>
  <c r="Q14" i="2"/>
  <c r="R14" i="2" s="1"/>
  <c r="Q37" i="2"/>
  <c r="R37" i="2" s="1"/>
  <c r="Q26" i="2"/>
  <c r="R26" i="2" s="1"/>
  <c r="Q49" i="2"/>
  <c r="R49" i="2" s="1"/>
  <c r="Q52" i="2"/>
  <c r="R52" i="2" s="1"/>
  <c r="Q71" i="2"/>
  <c r="R71" i="2" s="1"/>
  <c r="Q69" i="2"/>
  <c r="R69" i="2" s="1"/>
  <c r="Q59" i="2"/>
  <c r="R59" i="2" s="1"/>
  <c r="Q79" i="2"/>
  <c r="R79" i="2" s="1"/>
  <c r="Q57" i="2"/>
  <c r="R57" i="2" s="1"/>
  <c r="Q75" i="2"/>
  <c r="R75" i="2" s="1"/>
  <c r="Q73" i="2"/>
  <c r="R73" i="2" s="1"/>
  <c r="Q77" i="2"/>
  <c r="R77" i="2" s="1"/>
  <c r="Q53" i="2" l="1"/>
  <c r="R53" i="2" s="1"/>
  <c r="R90" i="2" s="1"/>
  <c r="L90" i="2" s="1"/>
  <c r="O50" i="2"/>
  <c r="Q50" i="2" s="1"/>
  <c r="R50" i="2" s="1"/>
  <c r="R92" i="2" l="1"/>
  <c r="L92" i="2" s="1"/>
  <c r="G57" i="2"/>
  <c r="G69" i="2"/>
  <c r="G53" i="2" l="1"/>
  <c r="G52" i="2"/>
  <c r="G71" i="2"/>
  <c r="G50" i="2" l="1"/>
  <c r="G49" i="2"/>
  <c r="G59" i="2"/>
  <c r="G16" i="2"/>
  <c r="G77" i="2"/>
  <c r="G79" i="2" l="1"/>
  <c r="G73" i="2" l="1"/>
  <c r="G75" i="2"/>
  <c r="G26" i="2"/>
  <c r="G24" i="2"/>
  <c r="G14" i="2"/>
  <c r="G37" i="2"/>
  <c r="G39" i="2"/>
  <c r="G41" i="2"/>
  <c r="G12" i="2"/>
  <c r="G20" i="2"/>
  <c r="G18" i="2"/>
  <c r="G8" i="2"/>
  <c r="G10" i="2"/>
</calcChain>
</file>

<file path=xl/sharedStrings.xml><?xml version="1.0" encoding="utf-8"?>
<sst xmlns="http://schemas.openxmlformats.org/spreadsheetml/2006/main" count="362" uniqueCount="168">
  <si>
    <t>S</t>
  </si>
  <si>
    <t>Sex</t>
  </si>
  <si>
    <t># Head</t>
  </si>
  <si>
    <t>H</t>
  </si>
  <si>
    <t>Buyer</t>
  </si>
  <si>
    <t>Wt</t>
  </si>
  <si>
    <t>Total Lbs</t>
  </si>
  <si>
    <t>Breeds</t>
  </si>
  <si>
    <t>Delivery</t>
  </si>
  <si>
    <t>Knife</t>
  </si>
  <si>
    <t>Ralgro</t>
  </si>
  <si>
    <t>Syn-C</t>
  </si>
  <si>
    <t>None</t>
  </si>
  <si>
    <t>Group #</t>
  </si>
  <si>
    <t>Sale Lot</t>
  </si>
  <si>
    <t>STEER TOTALS</t>
  </si>
  <si>
    <t>HEIFER TOTALS</t>
  </si>
  <si>
    <t>Ear Imp.</t>
  </si>
  <si>
    <t>Castr-ation</t>
  </si>
  <si>
    <t>Price $/cwt</t>
  </si>
  <si>
    <t>N/A</t>
  </si>
  <si>
    <t>SALE TOTALS</t>
  </si>
  <si>
    <t>Total Head</t>
  </si>
  <si>
    <t>1 - Way  ▲ only</t>
  </si>
  <si>
    <t>Wean Date</t>
  </si>
  <si>
    <t>Total   Wt.</t>
  </si>
  <si>
    <t>Southwest Georgia / Southeast Alabama Feeder Cattle Marketing Association  (S.A.F.E)</t>
  </si>
  <si>
    <t>Days Weaned</t>
  </si>
  <si>
    <t>AN-AN</t>
  </si>
  <si>
    <r>
      <t xml:space="preserve">Color                          </t>
    </r>
    <r>
      <rPr>
        <sz val="7"/>
        <rFont val="Small Fonts"/>
        <family val="2"/>
      </rPr>
      <t>Bl-Rd-ChX</t>
    </r>
  </si>
  <si>
    <t>Sale  Lots</t>
  </si>
  <si>
    <t>AN-SIM/AN-COMM</t>
  </si>
  <si>
    <r>
      <t xml:space="preserve">Color                               </t>
    </r>
    <r>
      <rPr>
        <sz val="7"/>
        <rFont val="Small Fonts"/>
        <family val="2"/>
      </rPr>
      <t>Bl-Rd-ChX</t>
    </r>
  </si>
  <si>
    <t>Early County Extension Office - 14415 Magnolia St - Blakely, Georgia ● ( 229) 723-3072</t>
  </si>
  <si>
    <r>
      <t xml:space="preserve">Slide </t>
    </r>
    <r>
      <rPr>
        <sz val="8"/>
        <rFont val="Tahoma"/>
        <family val="2"/>
      </rPr>
      <t>$/cwt</t>
    </r>
  </si>
  <si>
    <t>Doug Borom   3%</t>
  </si>
  <si>
    <t>PRODUCER</t>
  </si>
  <si>
    <t>Ford Farms</t>
  </si>
  <si>
    <t>35-1B</t>
  </si>
  <si>
    <t>35-1A</t>
  </si>
  <si>
    <t>Avg Wt.</t>
  </si>
  <si>
    <t>AN-BM</t>
  </si>
  <si>
    <t>15-1A</t>
  </si>
  <si>
    <t>Banamacc Farms</t>
  </si>
  <si>
    <t>AN-BM-COMM</t>
  </si>
  <si>
    <t>61-1</t>
  </si>
  <si>
    <t>Max Lewis</t>
  </si>
  <si>
    <t xml:space="preserve">Graham Angus                                      </t>
  </si>
  <si>
    <t xml:space="preserve">Graham Angus                              </t>
  </si>
  <si>
    <t>61-2</t>
  </si>
  <si>
    <t>AN-SIM/AN-AN X</t>
  </si>
  <si>
    <t>Millarden Farms</t>
  </si>
  <si>
    <t>O 27 - N 1</t>
  </si>
  <si>
    <t>54-2</t>
  </si>
  <si>
    <t>26-1</t>
  </si>
  <si>
    <t>Deer Creek Farms</t>
  </si>
  <si>
    <t>AN-ANG X</t>
  </si>
  <si>
    <t>O 26 - O 31</t>
  </si>
  <si>
    <t>35-2A</t>
  </si>
  <si>
    <t>35-2B</t>
  </si>
  <si>
    <t>33-2</t>
  </si>
  <si>
    <t>HERE-ANGUS-  ANG X</t>
  </si>
  <si>
    <t>AN-SIMMANG-AN X</t>
  </si>
  <si>
    <t>55-1</t>
  </si>
  <si>
    <t>RedAng/              BlkGlvb-ANG X</t>
  </si>
  <si>
    <t>Banded</t>
  </si>
  <si>
    <t>30-1</t>
  </si>
  <si>
    <t>30-2</t>
  </si>
  <si>
    <t>62-00-00</t>
  </si>
  <si>
    <t>M J Taylor Farms</t>
  </si>
  <si>
    <t>1-2</t>
  </si>
  <si>
    <t>15-1B</t>
  </si>
  <si>
    <r>
      <t xml:space="preserve">Oct. 22, 2024 - 1:30 P.M. (Eastern) ●  </t>
    </r>
    <r>
      <rPr>
        <b/>
        <u/>
        <sz val="11.5"/>
        <rFont val="Tahoma"/>
        <family val="2"/>
      </rPr>
      <t>Sale Conference Call: 1-866-528-2256 (Access Code: 4272747#)</t>
    </r>
  </si>
  <si>
    <t>Fadeosh Farms</t>
  </si>
  <si>
    <t>9-1</t>
  </si>
  <si>
    <t>64-05-01</t>
  </si>
  <si>
    <t>Self Family Farms</t>
  </si>
  <si>
    <t>8/15/2024                                        -                                          75 Days</t>
  </si>
  <si>
    <t>Armstrong Farms</t>
  </si>
  <si>
    <t>66-1</t>
  </si>
  <si>
    <t>66-2</t>
  </si>
  <si>
    <t>10-1A</t>
  </si>
  <si>
    <t>Pitt Williams</t>
  </si>
  <si>
    <t>10-2</t>
  </si>
  <si>
    <t>11-1B</t>
  </si>
  <si>
    <t>11-1A</t>
  </si>
  <si>
    <t>11-2</t>
  </si>
  <si>
    <t>O 24 - O 30</t>
  </si>
  <si>
    <t>8/26/2024                                        -                                         59 Days</t>
  </si>
  <si>
    <t>D 2 - D 6</t>
  </si>
  <si>
    <t>O 28 - N 1</t>
  </si>
  <si>
    <t>7/26/2024                                        -                                         94 Days</t>
  </si>
  <si>
    <t>30-1A</t>
  </si>
  <si>
    <t>N 15 - N 18</t>
  </si>
  <si>
    <t>40-00-06</t>
  </si>
  <si>
    <t>33-00-07</t>
  </si>
  <si>
    <t>8/15/2024                                        -                                          92 Days</t>
  </si>
  <si>
    <t>O 28 - N 2</t>
  </si>
  <si>
    <t>63-00-00</t>
  </si>
  <si>
    <t>22-00-00</t>
  </si>
  <si>
    <t>72-00-00</t>
  </si>
  <si>
    <t>50-00-00</t>
  </si>
  <si>
    <t>7/17/2024                                        -                                         103 Days</t>
  </si>
  <si>
    <t>37-1</t>
  </si>
  <si>
    <t>37-2</t>
  </si>
  <si>
    <t>Nix Family Farm</t>
  </si>
  <si>
    <t>O 24 - O 31</t>
  </si>
  <si>
    <t>60-00-02</t>
  </si>
  <si>
    <t>8/24/2024                                        -                                         60 Days</t>
  </si>
  <si>
    <t>55-02-15</t>
  </si>
  <si>
    <t>8/24/2023                                        -                                         60 Days</t>
  </si>
  <si>
    <t>D 9 - D 13</t>
  </si>
  <si>
    <t>Barber Family Farms</t>
  </si>
  <si>
    <t>36-2</t>
  </si>
  <si>
    <t>K &amp; P Pyle Farms</t>
  </si>
  <si>
    <t>28-1</t>
  </si>
  <si>
    <t>130-02-03</t>
  </si>
  <si>
    <t>SIMMAN-   AN X</t>
  </si>
  <si>
    <t>N 4 - N 8</t>
  </si>
  <si>
    <t>5/5/2024                                        -                                         183 Days</t>
  </si>
  <si>
    <t>J L Paulk</t>
  </si>
  <si>
    <t>7-1</t>
  </si>
  <si>
    <t>AN-SIMMANG-BRAN-AN X</t>
  </si>
  <si>
    <t>N 1 - N 8</t>
  </si>
  <si>
    <t>O 25 - O 30</t>
  </si>
  <si>
    <t>64-08-00</t>
  </si>
  <si>
    <t>AN-SIMMANG-AN/BRAN X</t>
  </si>
  <si>
    <t>O 30 - N 8</t>
  </si>
  <si>
    <t>7/15/2024                                        -                                         107 Days</t>
  </si>
  <si>
    <t>N 11 - N 15</t>
  </si>
  <si>
    <t>7/27/2024                                        -                                         90 Days</t>
  </si>
  <si>
    <t>7/8/2024                                        -                                         119 Days</t>
  </si>
  <si>
    <t>9/4/2024                                        -                                         60 Days</t>
  </si>
  <si>
    <t>80-00-00</t>
  </si>
  <si>
    <t>7/13/2024                                        -                                         121 Days</t>
  </si>
  <si>
    <t>M 3 Cattle</t>
  </si>
  <si>
    <t>27-1</t>
  </si>
  <si>
    <t>7/20/2024                                      -                                        98 Days</t>
  </si>
  <si>
    <t>Page 1 of 3</t>
  </si>
  <si>
    <t>Page 2 of 3</t>
  </si>
  <si>
    <t>Page 3 of 3</t>
  </si>
  <si>
    <t>8/17/2024                                        -                                         90 Days</t>
  </si>
  <si>
    <t>AN-HERE-      AN X</t>
  </si>
  <si>
    <t>AN-BRAN-AN X</t>
  </si>
  <si>
    <t>10-47-03</t>
  </si>
  <si>
    <t>9/1/2024                                      -                                        93 Days</t>
  </si>
  <si>
    <t>10-58-03</t>
  </si>
  <si>
    <t>42-10-23</t>
  </si>
  <si>
    <t>AN-SIMMANG-COMM X</t>
  </si>
  <si>
    <t>51-07-28</t>
  </si>
  <si>
    <t>7/28/2024                                        -                                         134 Days</t>
  </si>
  <si>
    <t>63-20-02</t>
  </si>
  <si>
    <t>6/1/2024                                        -                                        147 Days</t>
  </si>
  <si>
    <t>55-00-06</t>
  </si>
  <si>
    <t>66-00-04</t>
  </si>
  <si>
    <t>65-00-00</t>
  </si>
  <si>
    <t>69-00-00</t>
  </si>
  <si>
    <t>43-20-00</t>
  </si>
  <si>
    <t>70-00-08</t>
  </si>
  <si>
    <t>70-00-00</t>
  </si>
  <si>
    <t>N 18 - N 22</t>
  </si>
  <si>
    <t>30-00-00</t>
  </si>
  <si>
    <t>15-00-00</t>
  </si>
  <si>
    <t>28 Lot</t>
  </si>
  <si>
    <t>33-00-02</t>
  </si>
  <si>
    <t>35-00-02</t>
  </si>
  <si>
    <t>Last Updated:   FINAL</t>
  </si>
  <si>
    <t>Oct 22 - 10:30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</si>
</sst>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&quot;$&quot;#,##0.0000"/>
  </numFmts>
  <fonts count="2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1"/>
      <name val="Arial"/>
      <family val="2"/>
    </font>
    <font>
      <sz val="11"/>
      <name val="Small Fonts"/>
      <family val="2"/>
    </font>
    <font>
      <b/>
      <sz val="11"/>
      <name val="Arial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.5"/>
      <name val="Tahoma"/>
      <family val="2"/>
    </font>
    <font>
      <b/>
      <u/>
      <sz val="11.5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Small Fonts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/>
    <xf numFmtId="0" fontId="8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quotePrefix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0" fontId="13" fillId="0" borderId="26" xfId="0" quotePrefix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3" fillId="2" borderId="3" xfId="0" quotePrefix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/>
    </xf>
    <xf numFmtId="16" fontId="13" fillId="0" borderId="23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13" fillId="0" borderId="23" xfId="0" quotePrefix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quotePrefix="1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vertical="center"/>
    </xf>
    <xf numFmtId="44" fontId="1" fillId="2" borderId="3" xfId="0" applyNumberFormat="1" applyFont="1" applyFill="1" applyBorder="1" applyAlignment="1">
      <alignment horizontal="left" vertical="center"/>
    </xf>
    <xf numFmtId="0" fontId="13" fillId="0" borderId="26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6" fontId="13" fillId="0" borderId="3" xfId="0" quotePrefix="1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/>
    </xf>
    <xf numFmtId="16" fontId="13" fillId="0" borderId="23" xfId="0" quotePrefix="1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0" fontId="13" fillId="0" borderId="35" xfId="0" quotePrefix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165" fontId="1" fillId="0" borderId="35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1" fillId="0" borderId="13" xfId="0" quotePrefix="1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vertical="center"/>
    </xf>
    <xf numFmtId="16" fontId="13" fillId="0" borderId="26" xfId="0" quotePrefix="1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/>
    </xf>
    <xf numFmtId="164" fontId="0" fillId="0" borderId="0" xfId="0" applyNumberFormat="1"/>
    <xf numFmtId="3" fontId="5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16" fontId="13" fillId="0" borderId="2" xfId="0" quotePrefix="1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13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22" fontId="11" fillId="3" borderId="0" xfId="0" quotePrefix="1" applyNumberFormat="1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12" fontId="13" fillId="0" borderId="17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66" fontId="18" fillId="0" borderId="17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93</xdr:row>
      <xdr:rowOff>0</xdr:rowOff>
    </xdr:from>
    <xdr:ext cx="294996" cy="415498"/>
    <xdr:sp macro="" textlink="">
      <xdr:nvSpPr>
        <xdr:cNvPr id="2" name="TextBox 1"/>
        <xdr:cNvSpPr txBox="1"/>
      </xdr:nvSpPr>
      <xdr:spPr>
        <a:xfrm rot="5400000">
          <a:off x="-60251" y="17681501"/>
          <a:ext cx="415498" cy="294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zoomScaleNormal="100" workbookViewId="0">
      <selection activeCell="A8" sqref="A8"/>
    </sheetView>
  </sheetViews>
  <sheetFormatPr defaultRowHeight="12.75" x14ac:dyDescent="0.2"/>
  <cols>
    <col min="1" max="1" width="19.85546875" customWidth="1"/>
    <col min="2" max="2" width="4.42578125" style="6" customWidth="1"/>
    <col min="3" max="3" width="6.28515625" customWidth="1"/>
    <col min="4" max="4" width="4" customWidth="1"/>
    <col min="5" max="5" width="5.5703125" customWidth="1"/>
    <col min="6" max="6" width="5.85546875" customWidth="1"/>
    <col min="7" max="7" width="12" customWidth="1"/>
    <col min="8" max="8" width="11.7109375" customWidth="1"/>
    <col min="9" max="9" width="9.7109375" customWidth="1"/>
    <col min="10" max="10" width="9.28515625" style="7" customWidth="1"/>
    <col min="11" max="11" width="8.42578125" customWidth="1"/>
    <col min="12" max="12" width="6.7109375" customWidth="1"/>
    <col min="13" max="13" width="6.28515625" customWidth="1"/>
    <col min="14" max="14" width="6.7109375" style="2" customWidth="1"/>
    <col min="15" max="15" width="11.7109375" style="2" customWidth="1"/>
    <col min="16" max="16" width="8.7109375" style="6" customWidth="1"/>
    <col min="17" max="17" width="14.85546875" customWidth="1"/>
    <col min="18" max="18" width="15.28515625" customWidth="1"/>
  </cols>
  <sheetData>
    <row r="1" spans="1:18" s="4" customFormat="1" ht="3.95" customHeight="1" x14ac:dyDescent="0.25">
      <c r="A1" s="25"/>
      <c r="B1" s="26"/>
      <c r="C1" s="27"/>
      <c r="D1" s="28"/>
      <c r="E1" s="28"/>
      <c r="F1" s="29"/>
      <c r="G1" s="30"/>
      <c r="H1" s="31"/>
      <c r="I1" s="25"/>
      <c r="J1" s="32"/>
      <c r="K1" s="29"/>
      <c r="L1" s="29"/>
      <c r="M1" s="29"/>
      <c r="N1" s="33"/>
      <c r="O1" s="33"/>
      <c r="P1" s="34"/>
    </row>
    <row r="2" spans="1:18" s="4" customFormat="1" ht="35.25" customHeight="1" x14ac:dyDescent="0.2">
      <c r="A2" s="221" t="s">
        <v>26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 t="s">
        <v>138</v>
      </c>
      <c r="P2" s="223"/>
    </row>
    <row r="3" spans="1:18" s="5" customFormat="1" ht="18" customHeight="1" x14ac:dyDescent="0.2">
      <c r="A3" s="224" t="s">
        <v>72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40" t="s">
        <v>166</v>
      </c>
      <c r="P3" s="240"/>
    </row>
    <row r="4" spans="1:18" s="1" customFormat="1" ht="18" customHeight="1" x14ac:dyDescent="0.2">
      <c r="A4" s="225" t="s">
        <v>33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18" t="s">
        <v>167</v>
      </c>
      <c r="P4" s="218"/>
    </row>
    <row r="5" spans="1:18" s="1" customFormat="1" ht="3.95" customHeight="1" thickBot="1" x14ac:dyDescent="0.25">
      <c r="A5" s="36"/>
      <c r="B5" s="37"/>
      <c r="C5" s="38"/>
      <c r="D5" s="39"/>
      <c r="E5" s="39"/>
      <c r="F5" s="40"/>
      <c r="G5" s="36"/>
      <c r="H5" s="35"/>
      <c r="I5" s="41"/>
      <c r="J5" s="42"/>
      <c r="K5" s="40"/>
      <c r="L5" s="40"/>
      <c r="M5" s="40"/>
      <c r="N5" s="43"/>
      <c r="O5" s="43"/>
      <c r="P5" s="37"/>
    </row>
    <row r="6" spans="1:18" s="3" customFormat="1" ht="27.95" customHeight="1" thickTop="1" thickBot="1" x14ac:dyDescent="0.25">
      <c r="A6" s="103" t="s">
        <v>36</v>
      </c>
      <c r="B6" s="104" t="s">
        <v>14</v>
      </c>
      <c r="C6" s="104" t="s">
        <v>13</v>
      </c>
      <c r="D6" s="105" t="s">
        <v>1</v>
      </c>
      <c r="E6" s="104" t="s">
        <v>2</v>
      </c>
      <c r="F6" s="105" t="s">
        <v>5</v>
      </c>
      <c r="G6" s="105" t="s">
        <v>6</v>
      </c>
      <c r="H6" s="105" t="s">
        <v>8</v>
      </c>
      <c r="I6" s="104" t="s">
        <v>32</v>
      </c>
      <c r="J6" s="105" t="s">
        <v>7</v>
      </c>
      <c r="K6" s="118" t="s">
        <v>24</v>
      </c>
      <c r="L6" s="104" t="s">
        <v>18</v>
      </c>
      <c r="M6" s="104" t="s">
        <v>17</v>
      </c>
      <c r="N6" s="104" t="s">
        <v>34</v>
      </c>
      <c r="O6" s="104" t="s">
        <v>19</v>
      </c>
      <c r="P6" s="106" t="s">
        <v>4</v>
      </c>
    </row>
    <row r="7" spans="1:18" s="3" customFormat="1" ht="6" customHeight="1" thickTop="1" thickBot="1" x14ac:dyDescent="0.25">
      <c r="A7" s="94"/>
      <c r="B7" s="95"/>
      <c r="C7" s="96"/>
      <c r="D7" s="95"/>
      <c r="E7" s="95"/>
      <c r="F7" s="95"/>
      <c r="G7" s="97"/>
      <c r="H7" s="98"/>
      <c r="I7" s="99"/>
      <c r="J7" s="100"/>
      <c r="K7" s="51"/>
      <c r="L7" s="101"/>
      <c r="M7" s="101"/>
      <c r="N7" s="91"/>
      <c r="O7" s="91"/>
      <c r="P7" s="102"/>
    </row>
    <row r="8" spans="1:18" s="63" customFormat="1" ht="39.950000000000003" customHeight="1" thickBot="1" x14ac:dyDescent="0.25">
      <c r="A8" s="83" t="s">
        <v>48</v>
      </c>
      <c r="B8" s="84">
        <v>1</v>
      </c>
      <c r="C8" s="84" t="s">
        <v>39</v>
      </c>
      <c r="D8" s="84" t="s">
        <v>0</v>
      </c>
      <c r="E8" s="84">
        <v>63</v>
      </c>
      <c r="F8" s="84">
        <v>825</v>
      </c>
      <c r="G8" s="86">
        <f>E8*F8</f>
        <v>51975</v>
      </c>
      <c r="H8" s="75" t="s">
        <v>97</v>
      </c>
      <c r="I8" s="87" t="s">
        <v>98</v>
      </c>
      <c r="J8" s="111" t="s">
        <v>28</v>
      </c>
      <c r="K8" s="190" t="s">
        <v>102</v>
      </c>
      <c r="L8" s="156" t="s">
        <v>65</v>
      </c>
      <c r="M8" s="160" t="s">
        <v>11</v>
      </c>
      <c r="N8" s="67" t="s">
        <v>23</v>
      </c>
      <c r="O8" s="178"/>
      <c r="P8" s="176"/>
      <c r="Q8" s="164">
        <f>F8*O8/100</f>
        <v>0</v>
      </c>
      <c r="R8" s="164">
        <f>Q8*E8</f>
        <v>0</v>
      </c>
    </row>
    <row r="9" spans="1:18" s="3" customFormat="1" ht="6" customHeight="1" thickBot="1" x14ac:dyDescent="0.25">
      <c r="A9" s="93"/>
      <c r="B9" s="77"/>
      <c r="C9" s="78"/>
      <c r="D9" s="77"/>
      <c r="E9" s="77"/>
      <c r="F9" s="77"/>
      <c r="G9" s="79"/>
      <c r="H9" s="78"/>
      <c r="I9" s="80"/>
      <c r="J9" s="108"/>
      <c r="K9" s="79"/>
      <c r="L9" s="157"/>
      <c r="M9" s="157"/>
      <c r="N9" s="18"/>
      <c r="O9" s="179"/>
      <c r="P9" s="177"/>
    </row>
    <row r="10" spans="1:18" s="65" customFormat="1" ht="39.950000000000003" customHeight="1" thickBot="1" x14ac:dyDescent="0.25">
      <c r="A10" s="71" t="s">
        <v>55</v>
      </c>
      <c r="B10" s="84">
        <v>2</v>
      </c>
      <c r="C10" s="131" t="s">
        <v>85</v>
      </c>
      <c r="D10" s="84" t="s">
        <v>0</v>
      </c>
      <c r="E10" s="84">
        <v>61</v>
      </c>
      <c r="F10" s="84">
        <v>825</v>
      </c>
      <c r="G10" s="86">
        <f>(E10)*F10</f>
        <v>50325</v>
      </c>
      <c r="H10" s="188" t="s">
        <v>87</v>
      </c>
      <c r="I10" s="87" t="s">
        <v>153</v>
      </c>
      <c r="J10" s="110" t="s">
        <v>56</v>
      </c>
      <c r="K10" s="190" t="s">
        <v>88</v>
      </c>
      <c r="L10" s="156" t="s">
        <v>9</v>
      </c>
      <c r="M10" s="156" t="s">
        <v>12</v>
      </c>
      <c r="N10" s="67" t="s">
        <v>23</v>
      </c>
      <c r="O10" s="178"/>
      <c r="P10" s="176"/>
      <c r="Q10" s="164">
        <f>F10*O10/100</f>
        <v>0</v>
      </c>
      <c r="R10" s="164">
        <f>Q10*E10</f>
        <v>0</v>
      </c>
    </row>
    <row r="11" spans="1:18" s="3" customFormat="1" ht="6" customHeight="1" thickBot="1" x14ac:dyDescent="0.25">
      <c r="A11" s="76"/>
      <c r="B11" s="51"/>
      <c r="C11" s="78"/>
      <c r="D11" s="77"/>
      <c r="E11" s="77"/>
      <c r="F11" s="77"/>
      <c r="G11" s="79"/>
      <c r="H11" s="78"/>
      <c r="I11" s="80"/>
      <c r="J11" s="108"/>
      <c r="K11" s="79"/>
      <c r="L11" s="157"/>
      <c r="M11" s="157"/>
      <c r="N11" s="18"/>
      <c r="O11" s="181"/>
      <c r="P11" s="174"/>
    </row>
    <row r="12" spans="1:18" s="65" customFormat="1" ht="39.950000000000003" customHeight="1" thickBot="1" x14ac:dyDescent="0.25">
      <c r="A12" s="71" t="s">
        <v>73</v>
      </c>
      <c r="B12" s="88">
        <v>3</v>
      </c>
      <c r="C12" s="194" t="s">
        <v>74</v>
      </c>
      <c r="D12" s="72" t="s">
        <v>0</v>
      </c>
      <c r="E12" s="88">
        <v>62</v>
      </c>
      <c r="F12" s="186">
        <v>835</v>
      </c>
      <c r="G12" s="187">
        <f>E12*F12</f>
        <v>51770</v>
      </c>
      <c r="H12" s="87" t="s">
        <v>118</v>
      </c>
      <c r="I12" s="144" t="s">
        <v>75</v>
      </c>
      <c r="J12" s="119" t="s">
        <v>61</v>
      </c>
      <c r="K12" s="167" t="s">
        <v>131</v>
      </c>
      <c r="L12" s="160" t="s">
        <v>9</v>
      </c>
      <c r="M12" s="160" t="s">
        <v>12</v>
      </c>
      <c r="N12" s="191" t="s">
        <v>23</v>
      </c>
      <c r="O12" s="178"/>
      <c r="P12" s="171"/>
      <c r="Q12" s="164">
        <f>F12*O12/100</f>
        <v>0</v>
      </c>
      <c r="R12" s="164">
        <f>Q12*E12</f>
        <v>0</v>
      </c>
    </row>
    <row r="13" spans="1:18" s="3" customFormat="1" ht="6" customHeight="1" thickBot="1" x14ac:dyDescent="0.25">
      <c r="A13" s="76"/>
      <c r="B13" s="77"/>
      <c r="C13" s="78"/>
      <c r="D13" s="77"/>
      <c r="E13" s="77"/>
      <c r="F13" s="77"/>
      <c r="G13" s="79"/>
      <c r="H13" s="78"/>
      <c r="I13" s="80"/>
      <c r="J13" s="81"/>
      <c r="K13" s="79"/>
      <c r="L13" s="157"/>
      <c r="M13" s="157"/>
      <c r="N13" s="19"/>
      <c r="O13" s="179"/>
      <c r="P13" s="172"/>
    </row>
    <row r="14" spans="1:18" s="66" customFormat="1" ht="39.950000000000003" customHeight="1" thickBot="1" x14ac:dyDescent="0.25">
      <c r="A14" s="83" t="s">
        <v>120</v>
      </c>
      <c r="B14" s="84">
        <v>4</v>
      </c>
      <c r="C14" s="131" t="s">
        <v>121</v>
      </c>
      <c r="D14" s="84" t="s">
        <v>0</v>
      </c>
      <c r="E14" s="84">
        <v>62</v>
      </c>
      <c r="F14" s="84">
        <v>815</v>
      </c>
      <c r="G14" s="86">
        <f>E14*F14</f>
        <v>50530</v>
      </c>
      <c r="H14" s="87" t="s">
        <v>127</v>
      </c>
      <c r="I14" s="87" t="s">
        <v>68</v>
      </c>
      <c r="J14" s="110" t="s">
        <v>56</v>
      </c>
      <c r="K14" s="190" t="s">
        <v>128</v>
      </c>
      <c r="L14" s="156" t="s">
        <v>9</v>
      </c>
      <c r="M14" s="161" t="s">
        <v>10</v>
      </c>
      <c r="N14" s="67" t="s">
        <v>23</v>
      </c>
      <c r="O14" s="178"/>
      <c r="P14" s="176"/>
      <c r="Q14" s="164">
        <f>F14*O14/100</f>
        <v>0</v>
      </c>
      <c r="R14" s="164">
        <f>Q14*E14</f>
        <v>0</v>
      </c>
    </row>
    <row r="15" spans="1:18" s="3" customFormat="1" ht="6" customHeight="1" thickBot="1" x14ac:dyDescent="0.25">
      <c r="A15" s="93"/>
      <c r="B15" s="77"/>
      <c r="C15" s="78"/>
      <c r="D15" s="77"/>
      <c r="E15" s="77"/>
      <c r="F15" s="77"/>
      <c r="G15" s="79"/>
      <c r="H15" s="78"/>
      <c r="I15" s="80"/>
      <c r="J15" s="108"/>
      <c r="K15" s="79"/>
      <c r="L15" s="157"/>
      <c r="M15" s="157"/>
      <c r="N15" s="18"/>
      <c r="O15" s="179"/>
      <c r="P15" s="177"/>
    </row>
    <row r="16" spans="1:18" s="65" customFormat="1" ht="39.950000000000003" customHeight="1" thickBot="1" x14ac:dyDescent="0.25">
      <c r="A16" s="125" t="s">
        <v>82</v>
      </c>
      <c r="B16" s="186">
        <v>5</v>
      </c>
      <c r="C16" s="126" t="s">
        <v>81</v>
      </c>
      <c r="D16" s="72" t="s">
        <v>0</v>
      </c>
      <c r="E16" s="186">
        <v>62</v>
      </c>
      <c r="F16" s="186">
        <v>820</v>
      </c>
      <c r="G16" s="187">
        <f>E16*F16</f>
        <v>50840</v>
      </c>
      <c r="H16" s="87" t="s">
        <v>52</v>
      </c>
      <c r="I16" s="200" t="s">
        <v>68</v>
      </c>
      <c r="J16" s="119" t="s">
        <v>62</v>
      </c>
      <c r="K16" s="190" t="s">
        <v>130</v>
      </c>
      <c r="L16" s="158" t="s">
        <v>65</v>
      </c>
      <c r="M16" s="185" t="s">
        <v>12</v>
      </c>
      <c r="N16" s="191" t="s">
        <v>23</v>
      </c>
      <c r="O16" s="180"/>
      <c r="P16" s="173"/>
      <c r="Q16" s="164">
        <f>F16*O16/100</f>
        <v>0</v>
      </c>
      <c r="R16" s="164">
        <f>Q16*E16</f>
        <v>0</v>
      </c>
    </row>
    <row r="17" spans="1:18" s="3" customFormat="1" ht="6" customHeight="1" thickBot="1" x14ac:dyDescent="0.25">
      <c r="A17" s="76"/>
      <c r="B17" s="77"/>
      <c r="C17" s="78"/>
      <c r="D17" s="77"/>
      <c r="E17" s="77"/>
      <c r="F17" s="77"/>
      <c r="G17" s="79"/>
      <c r="H17" s="78"/>
      <c r="I17" s="80"/>
      <c r="J17" s="81"/>
      <c r="K17" s="79"/>
      <c r="L17" s="157"/>
      <c r="M17" s="157"/>
      <c r="N17" s="19"/>
      <c r="O17" s="181"/>
      <c r="P17" s="174"/>
    </row>
    <row r="18" spans="1:18" s="64" customFormat="1" ht="39.950000000000003" customHeight="1" thickBot="1" x14ac:dyDescent="0.25">
      <c r="A18" s="71" t="s">
        <v>37</v>
      </c>
      <c r="B18" s="72">
        <v>6</v>
      </c>
      <c r="C18" s="124" t="s">
        <v>42</v>
      </c>
      <c r="D18" s="72" t="s">
        <v>0</v>
      </c>
      <c r="E18" s="72">
        <v>60</v>
      </c>
      <c r="F18" s="72">
        <v>820</v>
      </c>
      <c r="G18" s="74">
        <f>E18*F18</f>
        <v>49200</v>
      </c>
      <c r="H18" s="87" t="s">
        <v>89</v>
      </c>
      <c r="I18" s="75" t="s">
        <v>144</v>
      </c>
      <c r="J18" s="129" t="s">
        <v>41</v>
      </c>
      <c r="K18" s="192" t="s">
        <v>145</v>
      </c>
      <c r="L18" s="160" t="s">
        <v>9</v>
      </c>
      <c r="M18" s="160" t="s">
        <v>10</v>
      </c>
      <c r="N18" s="68" t="s">
        <v>23</v>
      </c>
      <c r="O18" s="182"/>
      <c r="P18" s="175"/>
      <c r="Q18" s="164">
        <f>F18*O18/100</f>
        <v>0</v>
      </c>
      <c r="R18" s="164">
        <f>Q18*E18</f>
        <v>0</v>
      </c>
    </row>
    <row r="19" spans="1:18" s="3" customFormat="1" ht="6" customHeight="1" thickBot="1" x14ac:dyDescent="0.25">
      <c r="A19" s="92"/>
      <c r="B19" s="11"/>
      <c r="C19" s="12"/>
      <c r="D19" s="11"/>
      <c r="E19" s="11"/>
      <c r="F19" s="11"/>
      <c r="G19" s="13"/>
      <c r="H19" s="14"/>
      <c r="I19" s="15"/>
      <c r="J19" s="108"/>
      <c r="K19" s="51"/>
      <c r="L19" s="159"/>
      <c r="M19" s="159"/>
      <c r="N19" s="19"/>
      <c r="O19" s="181"/>
      <c r="P19" s="174"/>
    </row>
    <row r="20" spans="1:18" s="64" customFormat="1" ht="39.950000000000003" customHeight="1" thickBot="1" x14ac:dyDescent="0.25">
      <c r="A20" s="71" t="s">
        <v>35</v>
      </c>
      <c r="B20" s="186">
        <v>7</v>
      </c>
      <c r="C20" s="73" t="s">
        <v>45</v>
      </c>
      <c r="D20" s="72" t="s">
        <v>0</v>
      </c>
      <c r="E20" s="72">
        <v>62</v>
      </c>
      <c r="F20" s="72">
        <v>775</v>
      </c>
      <c r="G20" s="74">
        <f>E20*F20</f>
        <v>48050</v>
      </c>
      <c r="H20" s="75" t="s">
        <v>106</v>
      </c>
      <c r="I20" s="75" t="s">
        <v>107</v>
      </c>
      <c r="J20" s="109" t="s">
        <v>31</v>
      </c>
      <c r="K20" s="190" t="s">
        <v>108</v>
      </c>
      <c r="L20" s="160" t="s">
        <v>9</v>
      </c>
      <c r="M20" s="160" t="s">
        <v>11</v>
      </c>
      <c r="N20" s="68" t="s">
        <v>23</v>
      </c>
      <c r="O20" s="182"/>
      <c r="P20" s="175"/>
      <c r="Q20" s="164">
        <f>F20*O20/100</f>
        <v>0</v>
      </c>
      <c r="R20" s="164">
        <f>Q20*E20</f>
        <v>0</v>
      </c>
    </row>
    <row r="21" spans="1:18" s="3" customFormat="1" ht="6" customHeight="1" thickBot="1" x14ac:dyDescent="0.25">
      <c r="A21" s="93"/>
      <c r="B21" s="77"/>
      <c r="C21" s="78"/>
      <c r="D21" s="77"/>
      <c r="E21" s="77"/>
      <c r="F21" s="77"/>
      <c r="G21" s="79"/>
      <c r="H21" s="78"/>
      <c r="I21" s="80"/>
      <c r="J21" s="108"/>
      <c r="K21" s="79"/>
      <c r="L21" s="157"/>
      <c r="M21" s="157"/>
      <c r="N21" s="18"/>
      <c r="O21" s="181"/>
      <c r="P21" s="174"/>
    </row>
    <row r="22" spans="1:18" s="65" customFormat="1" ht="39.950000000000003" customHeight="1" thickBot="1" x14ac:dyDescent="0.25">
      <c r="A22" s="71" t="s">
        <v>78</v>
      </c>
      <c r="B22" s="84">
        <v>8</v>
      </c>
      <c r="C22" s="131" t="s">
        <v>79</v>
      </c>
      <c r="D22" s="84" t="s">
        <v>0</v>
      </c>
      <c r="E22" s="84">
        <v>65</v>
      </c>
      <c r="F22" s="84">
        <v>775</v>
      </c>
      <c r="G22" s="86">
        <f>(E22)*F22</f>
        <v>50375</v>
      </c>
      <c r="H22" s="87" t="s">
        <v>118</v>
      </c>
      <c r="I22" s="87" t="s">
        <v>155</v>
      </c>
      <c r="J22" s="119" t="s">
        <v>126</v>
      </c>
      <c r="K22" s="167" t="s">
        <v>132</v>
      </c>
      <c r="L22" s="156" t="s">
        <v>9</v>
      </c>
      <c r="M22" s="156" t="s">
        <v>10</v>
      </c>
      <c r="N22" s="67" t="s">
        <v>23</v>
      </c>
      <c r="O22" s="178"/>
      <c r="P22" s="176"/>
      <c r="Q22" s="164">
        <f>F22*O22/100</f>
        <v>0</v>
      </c>
      <c r="R22" s="164">
        <f>Q22*E22</f>
        <v>0</v>
      </c>
    </row>
    <row r="23" spans="1:18" s="3" customFormat="1" ht="6" customHeight="1" thickBot="1" x14ac:dyDescent="0.25">
      <c r="A23" s="76"/>
      <c r="B23" s="51"/>
      <c r="C23" s="78"/>
      <c r="D23" s="77"/>
      <c r="E23" s="77"/>
      <c r="F23" s="77"/>
      <c r="G23" s="79"/>
      <c r="H23" s="78"/>
      <c r="I23" s="80"/>
      <c r="J23" s="108"/>
      <c r="K23" s="79"/>
      <c r="L23" s="157"/>
      <c r="M23" s="157"/>
      <c r="N23" s="18"/>
      <c r="O23" s="120"/>
      <c r="P23" s="121"/>
    </row>
    <row r="24" spans="1:18" s="66" customFormat="1" ht="39.950000000000003" customHeight="1" thickBot="1" x14ac:dyDescent="0.25">
      <c r="A24" s="83" t="s">
        <v>46</v>
      </c>
      <c r="B24" s="88">
        <v>9</v>
      </c>
      <c r="C24" s="88" t="s">
        <v>54</v>
      </c>
      <c r="D24" s="88" t="s">
        <v>0</v>
      </c>
      <c r="E24" s="88">
        <v>63</v>
      </c>
      <c r="F24" s="88">
        <v>785</v>
      </c>
      <c r="G24" s="116">
        <f>E24*F24</f>
        <v>49455</v>
      </c>
      <c r="H24" s="188" t="s">
        <v>90</v>
      </c>
      <c r="I24" s="144" t="s">
        <v>157</v>
      </c>
      <c r="J24" s="119" t="s">
        <v>64</v>
      </c>
      <c r="K24" s="190" t="s">
        <v>91</v>
      </c>
      <c r="L24" s="158" t="s">
        <v>9</v>
      </c>
      <c r="M24" s="185" t="s">
        <v>12</v>
      </c>
      <c r="N24" s="191" t="s">
        <v>23</v>
      </c>
      <c r="O24" s="178"/>
      <c r="P24" s="176"/>
      <c r="Q24" s="164">
        <f>O24*F24/100</f>
        <v>0</v>
      </c>
      <c r="R24" s="164">
        <f>Q24*E24</f>
        <v>0</v>
      </c>
    </row>
    <row r="25" spans="1:18" s="3" customFormat="1" ht="6" customHeight="1" thickBot="1" x14ac:dyDescent="0.25">
      <c r="A25" s="92"/>
      <c r="B25" s="11"/>
      <c r="C25" s="12"/>
      <c r="D25" s="11"/>
      <c r="E25" s="11"/>
      <c r="F25" s="11"/>
      <c r="G25" s="13"/>
      <c r="H25" s="14"/>
      <c r="I25" s="15"/>
      <c r="J25" s="108"/>
      <c r="K25" s="51"/>
      <c r="L25" s="159"/>
      <c r="M25" s="159"/>
      <c r="N25" s="19"/>
      <c r="O25" s="179"/>
      <c r="P25" s="177"/>
    </row>
    <row r="26" spans="1:18" s="64" customFormat="1" ht="39.950000000000003" customHeight="1" thickBot="1" x14ac:dyDescent="0.25">
      <c r="A26" s="71" t="s">
        <v>37</v>
      </c>
      <c r="B26" s="72">
        <v>10</v>
      </c>
      <c r="C26" s="124" t="s">
        <v>71</v>
      </c>
      <c r="D26" s="72" t="s">
        <v>0</v>
      </c>
      <c r="E26" s="72">
        <v>71</v>
      </c>
      <c r="F26" s="72">
        <v>710</v>
      </c>
      <c r="G26" s="74">
        <f>E26*F26</f>
        <v>50410</v>
      </c>
      <c r="H26" s="87" t="s">
        <v>89</v>
      </c>
      <c r="I26" s="75" t="s">
        <v>146</v>
      </c>
      <c r="J26" s="129" t="s">
        <v>41</v>
      </c>
      <c r="K26" s="192" t="s">
        <v>145</v>
      </c>
      <c r="L26" s="160" t="s">
        <v>9</v>
      </c>
      <c r="M26" s="160" t="s">
        <v>10</v>
      </c>
      <c r="N26" s="68" t="s">
        <v>23</v>
      </c>
      <c r="O26" s="182"/>
      <c r="P26" s="175"/>
      <c r="Q26" s="164">
        <f>O26*F26/100</f>
        <v>0</v>
      </c>
      <c r="R26" s="164">
        <f>Q26*E26</f>
        <v>0</v>
      </c>
    </row>
    <row r="27" spans="1:18" s="3" customFormat="1" ht="6" customHeight="1" thickBot="1" x14ac:dyDescent="0.25">
      <c r="A27" s="93"/>
      <c r="B27" s="77"/>
      <c r="C27" s="78"/>
      <c r="D27" s="77"/>
      <c r="E27" s="77"/>
      <c r="F27" s="77"/>
      <c r="G27" s="79"/>
      <c r="H27" s="79"/>
      <c r="I27" s="80"/>
      <c r="J27" s="108"/>
      <c r="K27" s="79"/>
      <c r="L27" s="157"/>
      <c r="M27" s="157"/>
      <c r="N27" s="18"/>
      <c r="O27" s="179"/>
      <c r="P27" s="177"/>
    </row>
    <row r="28" spans="1:18" s="4" customFormat="1" ht="2.25" customHeight="1" x14ac:dyDescent="0.25">
      <c r="A28" s="25"/>
      <c r="B28" s="26"/>
      <c r="C28" s="27"/>
      <c r="D28" s="28"/>
      <c r="E28" s="28"/>
      <c r="F28" s="29"/>
      <c r="G28" s="30"/>
      <c r="H28" s="31"/>
      <c r="I28" s="25"/>
      <c r="J28" s="32"/>
      <c r="K28" s="29"/>
      <c r="L28" s="29"/>
      <c r="M28" s="29"/>
      <c r="N28" s="33"/>
      <c r="O28" s="33"/>
      <c r="P28" s="34"/>
    </row>
    <row r="29" spans="1:18" s="4" customFormat="1" ht="33.75" customHeight="1" x14ac:dyDescent="0.2">
      <c r="A29" s="221" t="s">
        <v>26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2" t="s">
        <v>139</v>
      </c>
      <c r="P29" s="223"/>
    </row>
    <row r="30" spans="1:18" s="5" customFormat="1" ht="20.100000000000001" customHeight="1" x14ac:dyDescent="0.2">
      <c r="A30" s="224" t="s">
        <v>72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40" t="s">
        <v>166</v>
      </c>
      <c r="P30" s="240"/>
    </row>
    <row r="31" spans="1:18" s="1" customFormat="1" ht="20.100000000000001" customHeight="1" x14ac:dyDescent="0.2">
      <c r="A31" s="225" t="s">
        <v>33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18" t="s">
        <v>167</v>
      </c>
      <c r="P31" s="218"/>
    </row>
    <row r="32" spans="1:18" s="1" customFormat="1" ht="3.95" customHeight="1" thickBot="1" x14ac:dyDescent="0.25">
      <c r="A32" s="36"/>
      <c r="B32" s="37"/>
      <c r="C32" s="38"/>
      <c r="D32" s="39"/>
      <c r="E32" s="39"/>
      <c r="F32" s="40"/>
      <c r="G32" s="36"/>
      <c r="H32" s="117"/>
      <c r="I32" s="41"/>
      <c r="J32" s="42"/>
      <c r="K32" s="40"/>
      <c r="L32" s="40"/>
      <c r="M32" s="40"/>
      <c r="N32" s="43"/>
      <c r="O32" s="43"/>
      <c r="P32" s="37"/>
    </row>
    <row r="33" spans="1:18" s="3" customFormat="1" ht="36" customHeight="1" thickTop="1" thickBot="1" x14ac:dyDescent="0.25">
      <c r="A33" s="103" t="s">
        <v>36</v>
      </c>
      <c r="B33" s="104" t="s">
        <v>14</v>
      </c>
      <c r="C33" s="104" t="s">
        <v>13</v>
      </c>
      <c r="D33" s="105" t="s">
        <v>1</v>
      </c>
      <c r="E33" s="104" t="s">
        <v>2</v>
      </c>
      <c r="F33" s="105" t="s">
        <v>5</v>
      </c>
      <c r="G33" s="105" t="s">
        <v>6</v>
      </c>
      <c r="H33" s="105" t="s">
        <v>8</v>
      </c>
      <c r="I33" s="104" t="s">
        <v>32</v>
      </c>
      <c r="J33" s="105" t="s">
        <v>7</v>
      </c>
      <c r="K33" s="104" t="s">
        <v>27</v>
      </c>
      <c r="L33" s="104" t="s">
        <v>18</v>
      </c>
      <c r="M33" s="104" t="s">
        <v>17</v>
      </c>
      <c r="N33" s="104" t="s">
        <v>34</v>
      </c>
      <c r="O33" s="104" t="s">
        <v>19</v>
      </c>
      <c r="P33" s="106" t="s">
        <v>4</v>
      </c>
    </row>
    <row r="34" spans="1:18" s="3" customFormat="1" ht="6" customHeight="1" thickTop="1" thickBot="1" x14ac:dyDescent="0.25">
      <c r="A34" s="93"/>
      <c r="B34" s="77"/>
      <c r="C34" s="78"/>
      <c r="D34" s="77"/>
      <c r="E34" s="77"/>
      <c r="F34" s="77"/>
      <c r="G34" s="79"/>
      <c r="H34" s="78"/>
      <c r="I34" s="80"/>
      <c r="J34" s="108"/>
      <c r="K34" s="79"/>
      <c r="L34" s="13"/>
      <c r="M34" s="13"/>
      <c r="N34" s="18"/>
      <c r="O34" s="77"/>
      <c r="P34" s="113"/>
    </row>
    <row r="35" spans="1:18" s="63" customFormat="1" ht="38.1" customHeight="1" thickBot="1" x14ac:dyDescent="0.25">
      <c r="A35" s="83" t="s">
        <v>51</v>
      </c>
      <c r="B35" s="84">
        <v>11</v>
      </c>
      <c r="C35" s="84" t="s">
        <v>92</v>
      </c>
      <c r="D35" s="84" t="s">
        <v>0</v>
      </c>
      <c r="E35" s="84">
        <v>70</v>
      </c>
      <c r="F35" s="84">
        <v>710</v>
      </c>
      <c r="G35" s="86">
        <f>E35*F35</f>
        <v>49700</v>
      </c>
      <c r="H35" s="75" t="s">
        <v>93</v>
      </c>
      <c r="I35" s="87" t="s">
        <v>159</v>
      </c>
      <c r="J35" s="110" t="s">
        <v>142</v>
      </c>
      <c r="K35" s="196" t="s">
        <v>96</v>
      </c>
      <c r="L35" s="156" t="s">
        <v>65</v>
      </c>
      <c r="M35" s="160" t="s">
        <v>12</v>
      </c>
      <c r="N35" s="67" t="s">
        <v>23</v>
      </c>
      <c r="O35" s="178"/>
      <c r="P35" s="176"/>
      <c r="Q35" s="164">
        <f>F35*O35/100</f>
        <v>0</v>
      </c>
      <c r="R35" s="164">
        <f>Q35*E35</f>
        <v>0</v>
      </c>
    </row>
    <row r="36" spans="1:18" s="3" customFormat="1" ht="6" customHeight="1" thickBot="1" x14ac:dyDescent="0.25">
      <c r="A36" s="76"/>
      <c r="B36" s="77"/>
      <c r="C36" s="78"/>
      <c r="D36" s="77"/>
      <c r="E36" s="77"/>
      <c r="F36" s="77"/>
      <c r="G36" s="79"/>
      <c r="H36" s="78"/>
      <c r="I36" s="80"/>
      <c r="J36" s="81"/>
      <c r="K36" s="79"/>
      <c r="L36" s="157"/>
      <c r="M36" s="157"/>
      <c r="N36" s="19"/>
      <c r="O36" s="181"/>
      <c r="P36" s="174"/>
    </row>
    <row r="37" spans="1:18" s="66" customFormat="1" ht="38.1" customHeight="1" thickBot="1" x14ac:dyDescent="0.25">
      <c r="A37" s="83" t="s">
        <v>135</v>
      </c>
      <c r="B37" s="84">
        <v>12</v>
      </c>
      <c r="C37" s="131" t="s">
        <v>136</v>
      </c>
      <c r="D37" s="84" t="s">
        <v>0</v>
      </c>
      <c r="E37" s="84">
        <v>75</v>
      </c>
      <c r="F37" s="84">
        <v>675</v>
      </c>
      <c r="G37" s="86">
        <f>E37*F37</f>
        <v>50625</v>
      </c>
      <c r="H37" s="87" t="s">
        <v>57</v>
      </c>
      <c r="I37" s="87" t="s">
        <v>147</v>
      </c>
      <c r="J37" s="119" t="s">
        <v>148</v>
      </c>
      <c r="K37" s="190" t="s">
        <v>137</v>
      </c>
      <c r="L37" s="162" t="s">
        <v>9</v>
      </c>
      <c r="M37" s="163" t="s">
        <v>12</v>
      </c>
      <c r="N37" s="67" t="s">
        <v>23</v>
      </c>
      <c r="O37" s="178"/>
      <c r="P37" s="176"/>
      <c r="Q37" s="164">
        <f>F37*O37/100</f>
        <v>0</v>
      </c>
      <c r="R37" s="164">
        <f>Q37*E37</f>
        <v>0</v>
      </c>
    </row>
    <row r="38" spans="1:18" s="3" customFormat="1" ht="6" customHeight="1" thickBot="1" x14ac:dyDescent="0.25">
      <c r="A38" s="93"/>
      <c r="B38" s="77"/>
      <c r="C38" s="78"/>
      <c r="D38" s="77"/>
      <c r="E38" s="77"/>
      <c r="F38" s="77"/>
      <c r="G38" s="79"/>
      <c r="H38" s="79"/>
      <c r="I38" s="80"/>
      <c r="J38" s="108"/>
      <c r="K38" s="79"/>
      <c r="L38" s="157"/>
      <c r="M38" s="157"/>
      <c r="N38" s="18"/>
      <c r="O38" s="181"/>
      <c r="P38" s="174"/>
    </row>
    <row r="39" spans="1:18" s="64" customFormat="1" ht="38.1" customHeight="1" thickBot="1" x14ac:dyDescent="0.25">
      <c r="A39" s="71" t="s">
        <v>76</v>
      </c>
      <c r="B39" s="72">
        <v>13</v>
      </c>
      <c r="C39" s="73" t="s">
        <v>63</v>
      </c>
      <c r="D39" s="72" t="s">
        <v>0</v>
      </c>
      <c r="E39" s="72">
        <v>78</v>
      </c>
      <c r="F39" s="72">
        <v>645</v>
      </c>
      <c r="G39" s="74">
        <f>E39*F39</f>
        <v>50310</v>
      </c>
      <c r="H39" s="87" t="s">
        <v>123</v>
      </c>
      <c r="I39" s="75" t="s">
        <v>158</v>
      </c>
      <c r="J39" s="119" t="s">
        <v>122</v>
      </c>
      <c r="K39" s="190" t="s">
        <v>77</v>
      </c>
      <c r="L39" s="160" t="s">
        <v>9</v>
      </c>
      <c r="M39" s="160" t="s">
        <v>10</v>
      </c>
      <c r="N39" s="68" t="s">
        <v>23</v>
      </c>
      <c r="O39" s="182"/>
      <c r="P39" s="175"/>
      <c r="Q39" s="164">
        <f>F39*O39/100</f>
        <v>0</v>
      </c>
      <c r="R39" s="164">
        <f>Q39*E39</f>
        <v>0</v>
      </c>
    </row>
    <row r="40" spans="1:18" s="3" customFormat="1" ht="6" customHeight="1" thickBot="1" x14ac:dyDescent="0.25">
      <c r="A40" s="92"/>
      <c r="B40" s="11"/>
      <c r="C40" s="12"/>
      <c r="D40" s="11"/>
      <c r="E40" s="11"/>
      <c r="F40" s="11"/>
      <c r="G40" s="13"/>
      <c r="H40" s="14"/>
      <c r="I40" s="15"/>
      <c r="J40" s="108"/>
      <c r="K40" s="51"/>
      <c r="L40" s="17"/>
      <c r="M40" s="17"/>
      <c r="N40" s="19"/>
      <c r="O40" s="181"/>
      <c r="P40" s="174"/>
    </row>
    <row r="41" spans="1:18" s="65" customFormat="1" ht="38.1" customHeight="1" thickBot="1" x14ac:dyDescent="0.25">
      <c r="A41" s="71" t="s">
        <v>114</v>
      </c>
      <c r="B41" s="88">
        <v>14</v>
      </c>
      <c r="C41" s="88" t="s">
        <v>115</v>
      </c>
      <c r="D41" s="186" t="s">
        <v>0</v>
      </c>
      <c r="E41" s="88">
        <v>80</v>
      </c>
      <c r="F41" s="186">
        <v>645</v>
      </c>
      <c r="G41" s="187">
        <f>E41*F41</f>
        <v>51600</v>
      </c>
      <c r="H41" s="87" t="s">
        <v>129</v>
      </c>
      <c r="I41" s="144" t="s">
        <v>133</v>
      </c>
      <c r="J41" s="109" t="s">
        <v>50</v>
      </c>
      <c r="K41" s="195" t="s">
        <v>134</v>
      </c>
      <c r="L41" s="160" t="s">
        <v>9</v>
      </c>
      <c r="M41" s="160" t="s">
        <v>12</v>
      </c>
      <c r="N41" s="191" t="s">
        <v>23</v>
      </c>
      <c r="O41" s="178"/>
      <c r="P41" s="171"/>
      <c r="Q41" s="164">
        <f>F41*O41/100</f>
        <v>0</v>
      </c>
      <c r="R41" s="164">
        <f>Q41*E41</f>
        <v>0</v>
      </c>
    </row>
    <row r="42" spans="1:18" s="3" customFormat="1" ht="6" customHeight="1" thickBot="1" x14ac:dyDescent="0.25">
      <c r="A42" s="76"/>
      <c r="B42" s="77"/>
      <c r="C42" s="78"/>
      <c r="D42" s="77"/>
      <c r="E42" s="77"/>
      <c r="F42" s="77"/>
      <c r="G42" s="79"/>
      <c r="H42" s="78"/>
      <c r="I42" s="80"/>
      <c r="J42" s="81"/>
      <c r="K42" s="79"/>
      <c r="L42" s="157"/>
      <c r="M42" s="157"/>
      <c r="N42" s="19"/>
      <c r="O42" s="179"/>
      <c r="P42" s="172"/>
    </row>
    <row r="43" spans="1:18" s="65" customFormat="1" ht="38.1" customHeight="1" thickBot="1" x14ac:dyDescent="0.25">
      <c r="A43" s="71" t="s">
        <v>48</v>
      </c>
      <c r="B43" s="88">
        <v>15</v>
      </c>
      <c r="C43" s="88" t="s">
        <v>38</v>
      </c>
      <c r="D43" s="204" t="s">
        <v>0</v>
      </c>
      <c r="E43" s="88">
        <v>22</v>
      </c>
      <c r="F43" s="204">
        <v>630</v>
      </c>
      <c r="G43" s="187">
        <f>E43*F43</f>
        <v>13860</v>
      </c>
      <c r="H43" s="87" t="s">
        <v>97</v>
      </c>
      <c r="I43" s="144" t="s">
        <v>99</v>
      </c>
      <c r="J43" s="109" t="s">
        <v>28</v>
      </c>
      <c r="K43" s="195" t="s">
        <v>102</v>
      </c>
      <c r="L43" s="160" t="s">
        <v>65</v>
      </c>
      <c r="M43" s="160" t="s">
        <v>11</v>
      </c>
      <c r="N43" s="202" t="s">
        <v>23</v>
      </c>
      <c r="O43" s="178"/>
      <c r="P43" s="171"/>
      <c r="Q43" s="164">
        <f>F43*O43/100</f>
        <v>0</v>
      </c>
      <c r="R43" s="164">
        <f>Q43*E43</f>
        <v>0</v>
      </c>
    </row>
    <row r="44" spans="1:18" s="3" customFormat="1" ht="6" customHeight="1" thickBot="1" x14ac:dyDescent="0.25">
      <c r="A44" s="93"/>
      <c r="B44" s="77"/>
      <c r="C44" s="78"/>
      <c r="D44" s="77"/>
      <c r="E44" s="77"/>
      <c r="F44" s="77"/>
      <c r="G44" s="79"/>
      <c r="H44" s="78"/>
      <c r="I44" s="80"/>
      <c r="J44" s="108"/>
      <c r="K44" s="79"/>
      <c r="L44" s="157"/>
      <c r="M44" s="157"/>
      <c r="N44" s="18"/>
      <c r="O44" s="120"/>
      <c r="P44" s="121"/>
    </row>
    <row r="45" spans="1:18" s="65" customFormat="1" ht="38.1" customHeight="1" thickBot="1" x14ac:dyDescent="0.25">
      <c r="A45" s="71" t="s">
        <v>105</v>
      </c>
      <c r="B45" s="88">
        <v>16</v>
      </c>
      <c r="C45" s="88" t="s">
        <v>103</v>
      </c>
      <c r="D45" s="199" t="s">
        <v>0</v>
      </c>
      <c r="E45" s="88">
        <v>30</v>
      </c>
      <c r="F45" s="199">
        <v>550</v>
      </c>
      <c r="G45" s="187">
        <f>E45*F45</f>
        <v>16500</v>
      </c>
      <c r="H45" s="87" t="s">
        <v>93</v>
      </c>
      <c r="I45" s="144" t="s">
        <v>161</v>
      </c>
      <c r="J45" s="109" t="s">
        <v>143</v>
      </c>
      <c r="K45" s="195" t="s">
        <v>141</v>
      </c>
      <c r="L45" s="160" t="s">
        <v>9</v>
      </c>
      <c r="M45" s="160" t="s">
        <v>12</v>
      </c>
      <c r="N45" s="197" t="s">
        <v>23</v>
      </c>
      <c r="O45" s="178"/>
      <c r="P45" s="171"/>
      <c r="Q45" s="164">
        <f>F45*O45/100</f>
        <v>0</v>
      </c>
      <c r="R45" s="164">
        <f>Q45*E45</f>
        <v>0</v>
      </c>
    </row>
    <row r="46" spans="1:18" s="3" customFormat="1" ht="6" customHeight="1" thickBot="1" x14ac:dyDescent="0.25">
      <c r="A46" s="93"/>
      <c r="B46" s="77"/>
      <c r="C46" s="78"/>
      <c r="D46" s="77"/>
      <c r="E46" s="77"/>
      <c r="F46" s="77"/>
      <c r="G46" s="79"/>
      <c r="H46" s="78"/>
      <c r="I46" s="80"/>
      <c r="J46" s="108"/>
      <c r="K46" s="79"/>
      <c r="L46" s="157"/>
      <c r="M46" s="157"/>
      <c r="N46" s="18"/>
      <c r="O46" s="120"/>
      <c r="P46" s="121"/>
    </row>
    <row r="47" spans="1:18" s="66" customFormat="1" ht="18" customHeight="1" thickBot="1" x14ac:dyDescent="0.25">
      <c r="A47" s="83"/>
      <c r="B47" s="88"/>
      <c r="C47" s="194"/>
      <c r="D47" s="88"/>
      <c r="E47" s="88"/>
      <c r="F47" s="88"/>
      <c r="G47" s="116"/>
      <c r="H47" s="87"/>
      <c r="I47" s="144"/>
      <c r="J47" s="201"/>
      <c r="K47" s="196"/>
      <c r="L47" s="158"/>
      <c r="M47" s="198"/>
      <c r="N47" s="197"/>
      <c r="O47" s="178"/>
      <c r="P47" s="176"/>
      <c r="Q47" s="164"/>
      <c r="R47" s="164"/>
    </row>
    <row r="48" spans="1:18" s="3" customFormat="1" ht="6" customHeight="1" thickBot="1" x14ac:dyDescent="0.25">
      <c r="A48" s="93"/>
      <c r="B48" s="77"/>
      <c r="C48" s="78"/>
      <c r="D48" s="77"/>
      <c r="E48" s="77"/>
      <c r="F48" s="77"/>
      <c r="G48" s="79"/>
      <c r="H48" s="78"/>
      <c r="I48" s="80"/>
      <c r="J48" s="108"/>
      <c r="K48" s="79"/>
      <c r="L48" s="157"/>
      <c r="M48" s="157"/>
      <c r="N48" s="18"/>
      <c r="O48" s="120"/>
      <c r="P48" s="121"/>
    </row>
    <row r="49" spans="1:18" s="64" customFormat="1" ht="18" customHeight="1" thickBot="1" x14ac:dyDescent="0.25">
      <c r="A49" s="219" t="s">
        <v>55</v>
      </c>
      <c r="B49" s="226">
        <v>17</v>
      </c>
      <c r="C49" s="73" t="s">
        <v>84</v>
      </c>
      <c r="D49" s="72" t="s">
        <v>0</v>
      </c>
      <c r="E49" s="72">
        <v>35</v>
      </c>
      <c r="F49" s="72">
        <v>700</v>
      </c>
      <c r="G49" s="74">
        <f>E49*F49</f>
        <v>24500</v>
      </c>
      <c r="H49" s="208" t="s">
        <v>87</v>
      </c>
      <c r="I49" s="75" t="s">
        <v>164</v>
      </c>
      <c r="J49" s="210" t="s">
        <v>56</v>
      </c>
      <c r="K49" s="214" t="s">
        <v>88</v>
      </c>
      <c r="L49" s="160" t="s">
        <v>9</v>
      </c>
      <c r="M49" s="216" t="s">
        <v>12</v>
      </c>
      <c r="N49" s="212" t="s">
        <v>23</v>
      </c>
      <c r="O49" s="182"/>
      <c r="P49" s="206"/>
      <c r="Q49" s="164">
        <f>F49*O49/100</f>
        <v>0</v>
      </c>
      <c r="R49" s="164">
        <f>Q49*E49</f>
        <v>0</v>
      </c>
    </row>
    <row r="50" spans="1:18" s="65" customFormat="1" ht="18" customHeight="1" thickBot="1" x14ac:dyDescent="0.25">
      <c r="A50" s="220"/>
      <c r="B50" s="227"/>
      <c r="C50" s="126" t="s">
        <v>86</v>
      </c>
      <c r="D50" s="72" t="s">
        <v>3</v>
      </c>
      <c r="E50" s="186">
        <v>37</v>
      </c>
      <c r="F50" s="186">
        <v>700</v>
      </c>
      <c r="G50" s="187">
        <f>E50*F50</f>
        <v>25900</v>
      </c>
      <c r="H50" s="209"/>
      <c r="I50" s="205" t="s">
        <v>165</v>
      </c>
      <c r="J50" s="211"/>
      <c r="K50" s="215"/>
      <c r="L50" s="158" t="s">
        <v>20</v>
      </c>
      <c r="M50" s="217"/>
      <c r="N50" s="213"/>
      <c r="O50" s="180">
        <f>O49-15</f>
        <v>-15</v>
      </c>
      <c r="P50" s="207"/>
      <c r="Q50" s="164">
        <f>F50*O50/100</f>
        <v>-105</v>
      </c>
      <c r="R50" s="164">
        <f>Q50*E50</f>
        <v>-3885</v>
      </c>
    </row>
    <row r="51" spans="1:18" s="3" customFormat="1" ht="6" customHeight="1" thickBot="1" x14ac:dyDescent="0.25">
      <c r="A51" s="76"/>
      <c r="B51" s="77"/>
      <c r="C51" s="78"/>
      <c r="D51" s="77"/>
      <c r="E51" s="77"/>
      <c r="F51" s="77"/>
      <c r="G51" s="79"/>
      <c r="H51" s="78"/>
      <c r="I51" s="80"/>
      <c r="J51" s="81"/>
      <c r="K51" s="79"/>
      <c r="L51" s="157"/>
      <c r="M51" s="157"/>
      <c r="N51" s="19"/>
      <c r="O51" s="179"/>
      <c r="P51" s="172"/>
    </row>
    <row r="52" spans="1:18" s="64" customFormat="1" ht="18" customHeight="1" thickBot="1" x14ac:dyDescent="0.25">
      <c r="A52" s="219" t="s">
        <v>51</v>
      </c>
      <c r="B52" s="226">
        <v>18</v>
      </c>
      <c r="C52" s="124" t="s">
        <v>66</v>
      </c>
      <c r="D52" s="72" t="s">
        <v>0</v>
      </c>
      <c r="E52" s="72">
        <v>46</v>
      </c>
      <c r="F52" s="72">
        <v>610</v>
      </c>
      <c r="G52" s="74">
        <f>E52*F52</f>
        <v>28060</v>
      </c>
      <c r="H52" s="208" t="s">
        <v>160</v>
      </c>
      <c r="I52" s="75" t="s">
        <v>94</v>
      </c>
      <c r="J52" s="210" t="s">
        <v>142</v>
      </c>
      <c r="K52" s="214" t="s">
        <v>96</v>
      </c>
      <c r="L52" s="160" t="s">
        <v>65</v>
      </c>
      <c r="M52" s="216" t="s">
        <v>12</v>
      </c>
      <c r="N52" s="212" t="s">
        <v>23</v>
      </c>
      <c r="O52" s="182"/>
      <c r="P52" s="206"/>
      <c r="Q52" s="164">
        <f>F52*O52/100</f>
        <v>0</v>
      </c>
      <c r="R52" s="164">
        <f>Q52*E52</f>
        <v>0</v>
      </c>
    </row>
    <row r="53" spans="1:18" s="65" customFormat="1" ht="18" customHeight="1" thickBot="1" x14ac:dyDescent="0.25">
      <c r="A53" s="220"/>
      <c r="B53" s="227"/>
      <c r="C53" s="126" t="s">
        <v>67</v>
      </c>
      <c r="D53" s="72" t="s">
        <v>3</v>
      </c>
      <c r="E53" s="199">
        <v>40</v>
      </c>
      <c r="F53" s="199">
        <v>540</v>
      </c>
      <c r="G53" s="187">
        <f>E53*F53</f>
        <v>21600</v>
      </c>
      <c r="H53" s="209"/>
      <c r="I53" s="200" t="s">
        <v>95</v>
      </c>
      <c r="J53" s="211"/>
      <c r="K53" s="215"/>
      <c r="L53" s="158" t="s">
        <v>20</v>
      </c>
      <c r="M53" s="217"/>
      <c r="N53" s="213"/>
      <c r="O53" s="180">
        <v>-20</v>
      </c>
      <c r="P53" s="207"/>
      <c r="Q53" s="164">
        <f>F53*O53/100</f>
        <v>-108</v>
      </c>
      <c r="R53" s="164">
        <f>Q53*E53</f>
        <v>-4320</v>
      </c>
    </row>
    <row r="54" spans="1:18" s="3" customFormat="1" ht="6" customHeight="1" thickBot="1" x14ac:dyDescent="0.25">
      <c r="A54" s="76"/>
      <c r="B54" s="77"/>
      <c r="C54" s="78"/>
      <c r="D54" s="77"/>
      <c r="E54" s="77"/>
      <c r="F54" s="77"/>
      <c r="G54" s="79"/>
      <c r="H54" s="78"/>
      <c r="I54" s="80"/>
      <c r="J54" s="81"/>
      <c r="K54" s="79"/>
      <c r="L54" s="157"/>
      <c r="M54" s="157"/>
      <c r="N54" s="19"/>
      <c r="O54" s="181"/>
      <c r="P54" s="174"/>
    </row>
    <row r="55" spans="1:18" s="66" customFormat="1" ht="18" customHeight="1" thickBot="1" x14ac:dyDescent="0.25">
      <c r="A55" s="83"/>
      <c r="B55" s="88"/>
      <c r="C55" s="194"/>
      <c r="D55" s="88"/>
      <c r="E55" s="88"/>
      <c r="F55" s="88"/>
      <c r="G55" s="116"/>
      <c r="H55" s="87"/>
      <c r="I55" s="144"/>
      <c r="J55" s="201"/>
      <c r="K55" s="196"/>
      <c r="L55" s="158"/>
      <c r="M55" s="198"/>
      <c r="N55" s="197"/>
      <c r="O55" s="178"/>
      <c r="P55" s="176"/>
      <c r="Q55" s="164"/>
      <c r="R55" s="164"/>
    </row>
    <row r="56" spans="1:18" s="3" customFormat="1" ht="6" customHeight="1" thickBot="1" x14ac:dyDescent="0.25">
      <c r="A56" s="76"/>
      <c r="B56" s="77"/>
      <c r="C56" s="78"/>
      <c r="D56" s="77"/>
      <c r="E56" s="77"/>
      <c r="F56" s="77"/>
      <c r="G56" s="79"/>
      <c r="H56" s="78"/>
      <c r="I56" s="80"/>
      <c r="J56" s="80"/>
      <c r="K56" s="79"/>
      <c r="L56" s="157"/>
      <c r="M56" s="157"/>
      <c r="N56" s="19"/>
      <c r="O56" s="77"/>
      <c r="P56" s="82"/>
    </row>
    <row r="57" spans="1:18" s="64" customFormat="1" ht="38.1" customHeight="1" thickBot="1" x14ac:dyDescent="0.25">
      <c r="A57" s="71" t="s">
        <v>69</v>
      </c>
      <c r="B57" s="186">
        <v>19</v>
      </c>
      <c r="C57" s="170" t="s">
        <v>70</v>
      </c>
      <c r="D57" s="72" t="s">
        <v>3</v>
      </c>
      <c r="E57" s="72">
        <v>70</v>
      </c>
      <c r="F57" s="72">
        <v>740</v>
      </c>
      <c r="G57" s="74">
        <f>E57*F57</f>
        <v>51800</v>
      </c>
      <c r="H57" s="75" t="s">
        <v>124</v>
      </c>
      <c r="I57" s="75" t="s">
        <v>125</v>
      </c>
      <c r="J57" s="129" t="s">
        <v>41</v>
      </c>
      <c r="K57" s="195" t="s">
        <v>152</v>
      </c>
      <c r="L57" s="158" t="s">
        <v>20</v>
      </c>
      <c r="M57" s="193" t="s">
        <v>10</v>
      </c>
      <c r="N57" s="68" t="s">
        <v>23</v>
      </c>
      <c r="O57" s="182"/>
      <c r="P57" s="175"/>
      <c r="Q57" s="164">
        <f>F57*O57/100</f>
        <v>0</v>
      </c>
      <c r="R57" s="164">
        <f>Q57*E57</f>
        <v>0</v>
      </c>
    </row>
    <row r="58" spans="1:18" s="3" customFormat="1" ht="6" customHeight="1" thickBot="1" x14ac:dyDescent="0.25">
      <c r="A58" s="93"/>
      <c r="B58" s="77"/>
      <c r="C58" s="78"/>
      <c r="D58" s="77"/>
      <c r="E58" s="77"/>
      <c r="F58" s="77"/>
      <c r="G58" s="79"/>
      <c r="H58" s="78"/>
      <c r="I58" s="80"/>
      <c r="J58" s="108"/>
      <c r="K58" s="79"/>
      <c r="L58" s="157"/>
      <c r="M58" s="157"/>
      <c r="N58" s="18"/>
      <c r="O58" s="181"/>
      <c r="P58" s="174"/>
    </row>
    <row r="59" spans="1:18" s="65" customFormat="1" ht="38.1" customHeight="1" thickBot="1" x14ac:dyDescent="0.25">
      <c r="A59" s="71" t="s">
        <v>112</v>
      </c>
      <c r="B59" s="88">
        <v>20</v>
      </c>
      <c r="C59" s="88" t="s">
        <v>113</v>
      </c>
      <c r="D59" s="72" t="s">
        <v>3</v>
      </c>
      <c r="E59" s="88">
        <v>135</v>
      </c>
      <c r="F59" s="186">
        <v>745</v>
      </c>
      <c r="G59" s="187">
        <f>E59*F59</f>
        <v>100575</v>
      </c>
      <c r="H59" s="87" t="s">
        <v>118</v>
      </c>
      <c r="I59" s="194" t="s">
        <v>116</v>
      </c>
      <c r="J59" s="110" t="s">
        <v>117</v>
      </c>
      <c r="K59" s="190" t="s">
        <v>119</v>
      </c>
      <c r="L59" s="160" t="s">
        <v>20</v>
      </c>
      <c r="M59" s="160" t="s">
        <v>12</v>
      </c>
      <c r="N59" s="191" t="s">
        <v>23</v>
      </c>
      <c r="O59" s="178"/>
      <c r="P59" s="171"/>
      <c r="Q59" s="164">
        <f>F59*O59/100</f>
        <v>0</v>
      </c>
      <c r="R59" s="164">
        <f>Q59*E59</f>
        <v>0</v>
      </c>
    </row>
    <row r="60" spans="1:18" s="3" customFormat="1" ht="6" customHeight="1" thickBot="1" x14ac:dyDescent="0.25">
      <c r="A60" s="76"/>
      <c r="B60" s="77"/>
      <c r="C60" s="78"/>
      <c r="D60" s="77"/>
      <c r="E60" s="77"/>
      <c r="F60" s="77"/>
      <c r="G60" s="79"/>
      <c r="H60" s="78"/>
      <c r="I60" s="80"/>
      <c r="J60" s="81"/>
      <c r="K60" s="79"/>
      <c r="L60" s="157"/>
      <c r="M60" s="157"/>
      <c r="N60" s="19"/>
      <c r="O60" s="179"/>
      <c r="P60" s="172"/>
    </row>
    <row r="61" spans="1:18" s="64" customFormat="1" ht="2.1" customHeight="1" x14ac:dyDescent="0.2">
      <c r="A61" s="132"/>
      <c r="B61" s="133"/>
      <c r="C61" s="134"/>
      <c r="D61" s="133"/>
      <c r="E61" s="133"/>
      <c r="F61" s="133"/>
      <c r="G61" s="135"/>
      <c r="H61" s="136"/>
      <c r="I61" s="136"/>
      <c r="J61" s="137"/>
      <c r="K61" s="138"/>
      <c r="L61" s="139"/>
      <c r="M61" s="139"/>
      <c r="N61" s="140"/>
      <c r="O61" s="141"/>
      <c r="P61" s="142"/>
    </row>
    <row r="62" spans="1:18" s="64" customFormat="1" ht="3" customHeight="1" x14ac:dyDescent="0.2">
      <c r="A62" s="145"/>
      <c r="B62" s="146"/>
      <c r="C62" s="147"/>
      <c r="D62" s="146"/>
      <c r="E62" s="146"/>
      <c r="F62" s="146"/>
      <c r="G62" s="148"/>
      <c r="H62" s="149"/>
      <c r="I62" s="149"/>
      <c r="J62" s="150"/>
      <c r="K62" s="151"/>
      <c r="L62" s="152"/>
      <c r="M62" s="152"/>
      <c r="N62" s="153"/>
      <c r="O62" s="154"/>
      <c r="P62" s="155"/>
    </row>
    <row r="63" spans="1:18" s="4" customFormat="1" ht="32.25" customHeight="1" x14ac:dyDescent="0.2">
      <c r="A63" s="221" t="s">
        <v>26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2" t="s">
        <v>140</v>
      </c>
      <c r="P63" s="223"/>
    </row>
    <row r="64" spans="1:18" s="5" customFormat="1" ht="20.100000000000001" customHeight="1" x14ac:dyDescent="0.2">
      <c r="A64" s="224" t="s">
        <v>72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40" t="s">
        <v>166</v>
      </c>
      <c r="P64" s="240"/>
    </row>
    <row r="65" spans="1:18" s="1" customFormat="1" ht="20.100000000000001" customHeight="1" x14ac:dyDescent="0.2">
      <c r="A65" s="225" t="s">
        <v>33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18" t="s">
        <v>167</v>
      </c>
      <c r="P65" s="218"/>
    </row>
    <row r="66" spans="1:18" s="1" customFormat="1" ht="3.95" customHeight="1" thickBot="1" x14ac:dyDescent="0.25">
      <c r="A66" s="36"/>
      <c r="B66" s="37"/>
      <c r="C66" s="38"/>
      <c r="D66" s="39"/>
      <c r="E66" s="39"/>
      <c r="F66" s="40"/>
      <c r="G66" s="36"/>
      <c r="H66" s="143"/>
      <c r="I66" s="41"/>
      <c r="J66" s="42"/>
      <c r="K66" s="40"/>
      <c r="L66" s="40"/>
      <c r="M66" s="40"/>
      <c r="N66" s="43"/>
      <c r="O66" s="43"/>
      <c r="P66" s="37"/>
    </row>
    <row r="67" spans="1:18" s="3" customFormat="1" ht="36" customHeight="1" thickTop="1" thickBot="1" x14ac:dyDescent="0.25">
      <c r="A67" s="22" t="s">
        <v>36</v>
      </c>
      <c r="B67" s="21" t="s">
        <v>14</v>
      </c>
      <c r="C67" s="21" t="s">
        <v>13</v>
      </c>
      <c r="D67" s="23" t="s">
        <v>1</v>
      </c>
      <c r="E67" s="21" t="s">
        <v>2</v>
      </c>
      <c r="F67" s="23" t="s">
        <v>5</v>
      </c>
      <c r="G67" s="23" t="s">
        <v>6</v>
      </c>
      <c r="H67" s="23" t="s">
        <v>8</v>
      </c>
      <c r="I67" s="21" t="s">
        <v>29</v>
      </c>
      <c r="J67" s="23" t="s">
        <v>7</v>
      </c>
      <c r="K67" s="21" t="s">
        <v>24</v>
      </c>
      <c r="L67" s="21" t="s">
        <v>18</v>
      </c>
      <c r="M67" s="21" t="s">
        <v>17</v>
      </c>
      <c r="N67" s="104" t="s">
        <v>34</v>
      </c>
      <c r="O67" s="21" t="s">
        <v>19</v>
      </c>
      <c r="P67" s="24" t="s">
        <v>4</v>
      </c>
    </row>
    <row r="68" spans="1:18" s="3" customFormat="1" ht="6" customHeight="1" thickBot="1" x14ac:dyDescent="0.25">
      <c r="A68" s="76"/>
      <c r="B68" s="77"/>
      <c r="C68" s="78"/>
      <c r="D68" s="77"/>
      <c r="E68" s="77"/>
      <c r="F68" s="77"/>
      <c r="G68" s="79"/>
      <c r="H68" s="78"/>
      <c r="I68" s="80"/>
      <c r="J68" s="81"/>
      <c r="K68" s="79"/>
      <c r="L68" s="13"/>
      <c r="M68" s="13"/>
      <c r="N68" s="18"/>
      <c r="O68" s="77"/>
      <c r="P68" s="82"/>
    </row>
    <row r="69" spans="1:18" s="66" customFormat="1" ht="36.950000000000003" customHeight="1" thickBot="1" x14ac:dyDescent="0.25">
      <c r="A69" s="83" t="s">
        <v>82</v>
      </c>
      <c r="B69" s="88">
        <v>21</v>
      </c>
      <c r="C69" s="194" t="s">
        <v>83</v>
      </c>
      <c r="D69" s="88" t="s">
        <v>3</v>
      </c>
      <c r="E69" s="88">
        <v>70</v>
      </c>
      <c r="F69" s="88">
        <v>735</v>
      </c>
      <c r="G69" s="116">
        <f>E69*F69</f>
        <v>51450</v>
      </c>
      <c r="H69" s="87" t="s">
        <v>52</v>
      </c>
      <c r="I69" s="144" t="s">
        <v>154</v>
      </c>
      <c r="J69" s="189" t="s">
        <v>62</v>
      </c>
      <c r="K69" s="190" t="s">
        <v>130</v>
      </c>
      <c r="L69" s="158" t="s">
        <v>20</v>
      </c>
      <c r="M69" s="185" t="s">
        <v>12</v>
      </c>
      <c r="N69" s="191" t="s">
        <v>23</v>
      </c>
      <c r="O69" s="178"/>
      <c r="P69" s="176"/>
      <c r="Q69" s="164">
        <f>F69*O69/100</f>
        <v>0</v>
      </c>
      <c r="R69" s="164">
        <f>Q69*E69</f>
        <v>0</v>
      </c>
    </row>
    <row r="70" spans="1:18" s="3" customFormat="1" ht="6" customHeight="1" thickBot="1" x14ac:dyDescent="0.25">
      <c r="A70" s="76"/>
      <c r="B70" s="77"/>
      <c r="C70" s="78"/>
      <c r="D70" s="77"/>
      <c r="E70" s="77"/>
      <c r="F70" s="77"/>
      <c r="G70" s="79"/>
      <c r="H70" s="78"/>
      <c r="I70" s="80"/>
      <c r="J70" s="80"/>
      <c r="K70" s="79"/>
      <c r="L70" s="157"/>
      <c r="M70" s="157"/>
      <c r="N70" s="19"/>
      <c r="O70" s="77"/>
      <c r="P70" s="82"/>
    </row>
    <row r="71" spans="1:18" s="66" customFormat="1" ht="36.950000000000003" customHeight="1" thickBot="1" x14ac:dyDescent="0.25">
      <c r="A71" s="83" t="s">
        <v>78</v>
      </c>
      <c r="B71" s="88">
        <v>22</v>
      </c>
      <c r="C71" s="144" t="s">
        <v>80</v>
      </c>
      <c r="D71" s="88" t="s">
        <v>3</v>
      </c>
      <c r="E71" s="88">
        <v>69</v>
      </c>
      <c r="F71" s="88">
        <v>735</v>
      </c>
      <c r="G71" s="116">
        <f>E71*F71</f>
        <v>50715</v>
      </c>
      <c r="H71" s="87" t="s">
        <v>118</v>
      </c>
      <c r="I71" s="144" t="s">
        <v>156</v>
      </c>
      <c r="J71" s="119" t="s">
        <v>126</v>
      </c>
      <c r="K71" s="167" t="s">
        <v>132</v>
      </c>
      <c r="L71" s="158" t="s">
        <v>20</v>
      </c>
      <c r="M71" s="185" t="s">
        <v>12</v>
      </c>
      <c r="N71" s="191" t="s">
        <v>23</v>
      </c>
      <c r="O71" s="178"/>
      <c r="P71" s="176"/>
      <c r="Q71" s="164">
        <f>F71*O71/100</f>
        <v>0</v>
      </c>
      <c r="R71" s="164">
        <f>Q71*E71</f>
        <v>0</v>
      </c>
    </row>
    <row r="72" spans="1:18" s="3" customFormat="1" ht="6" customHeight="1" thickBot="1" x14ac:dyDescent="0.25">
      <c r="A72" s="76"/>
      <c r="B72" s="77"/>
      <c r="C72" s="78"/>
      <c r="D72" s="77"/>
      <c r="E72" s="77"/>
      <c r="F72" s="77"/>
      <c r="G72" s="79"/>
      <c r="H72" s="78"/>
      <c r="I72" s="80"/>
      <c r="J72" s="108"/>
      <c r="K72" s="79"/>
      <c r="L72" s="157"/>
      <c r="M72" s="157"/>
      <c r="N72" s="19"/>
      <c r="O72" s="179"/>
      <c r="P72" s="183"/>
    </row>
    <row r="73" spans="1:18" s="66" customFormat="1" ht="36.950000000000003" customHeight="1" thickBot="1" x14ac:dyDescent="0.25">
      <c r="A73" s="83" t="s">
        <v>47</v>
      </c>
      <c r="B73" s="88">
        <v>23</v>
      </c>
      <c r="C73" s="88" t="s">
        <v>58</v>
      </c>
      <c r="D73" s="88" t="s">
        <v>3</v>
      </c>
      <c r="E73" s="88">
        <v>72</v>
      </c>
      <c r="F73" s="88">
        <v>715</v>
      </c>
      <c r="G73" s="116">
        <f>E73*F73</f>
        <v>51480</v>
      </c>
      <c r="H73" s="75" t="s">
        <v>97</v>
      </c>
      <c r="I73" s="144" t="s">
        <v>100</v>
      </c>
      <c r="J73" s="107" t="s">
        <v>28</v>
      </c>
      <c r="K73" s="190" t="s">
        <v>102</v>
      </c>
      <c r="L73" s="158" t="s">
        <v>20</v>
      </c>
      <c r="M73" s="185" t="s">
        <v>12</v>
      </c>
      <c r="N73" s="191" t="s">
        <v>23</v>
      </c>
      <c r="O73" s="178"/>
      <c r="P73" s="176"/>
      <c r="Q73" s="164">
        <f>F73*O73/100</f>
        <v>0</v>
      </c>
      <c r="R73" s="164">
        <f>Q73*E73</f>
        <v>0</v>
      </c>
    </row>
    <row r="74" spans="1:18" s="3" customFormat="1" ht="6" customHeight="1" thickBot="1" x14ac:dyDescent="0.25">
      <c r="A74" s="76"/>
      <c r="B74" s="77"/>
      <c r="C74" s="78"/>
      <c r="D74" s="77"/>
      <c r="E74" s="77"/>
      <c r="F74" s="77"/>
      <c r="G74" s="79"/>
      <c r="H74" s="78"/>
      <c r="I74" s="80"/>
      <c r="J74" s="108"/>
      <c r="K74" s="79"/>
      <c r="L74" s="157"/>
      <c r="M74" s="157"/>
      <c r="N74" s="19"/>
      <c r="O74" s="179"/>
      <c r="P74" s="183"/>
    </row>
    <row r="75" spans="1:18" s="64" customFormat="1" ht="36.950000000000003" customHeight="1" thickBot="1" x14ac:dyDescent="0.25">
      <c r="A75" s="71" t="s">
        <v>35</v>
      </c>
      <c r="B75" s="186">
        <v>24</v>
      </c>
      <c r="C75" s="73" t="s">
        <v>49</v>
      </c>
      <c r="D75" s="72" t="s">
        <v>3</v>
      </c>
      <c r="E75" s="72">
        <v>72</v>
      </c>
      <c r="F75" s="72">
        <v>700</v>
      </c>
      <c r="G75" s="74">
        <f>E75*F75</f>
        <v>50400</v>
      </c>
      <c r="H75" s="75" t="s">
        <v>106</v>
      </c>
      <c r="I75" s="75" t="s">
        <v>109</v>
      </c>
      <c r="J75" s="109" t="s">
        <v>31</v>
      </c>
      <c r="K75" s="190" t="s">
        <v>110</v>
      </c>
      <c r="L75" s="158" t="s">
        <v>20</v>
      </c>
      <c r="M75" s="185" t="s">
        <v>12</v>
      </c>
      <c r="N75" s="68" t="s">
        <v>23</v>
      </c>
      <c r="O75" s="182"/>
      <c r="P75" s="175"/>
      <c r="Q75" s="164">
        <f>F75*O75/100</f>
        <v>0</v>
      </c>
      <c r="R75" s="164">
        <f>Q75*E75</f>
        <v>0</v>
      </c>
    </row>
    <row r="76" spans="1:18" s="3" customFormat="1" ht="6" customHeight="1" thickBot="1" x14ac:dyDescent="0.25">
      <c r="A76" s="93"/>
      <c r="B76" s="77"/>
      <c r="C76" s="78"/>
      <c r="D76" s="77"/>
      <c r="E76" s="77"/>
      <c r="F76" s="77"/>
      <c r="G76" s="79"/>
      <c r="H76" s="78"/>
      <c r="I76" s="80"/>
      <c r="J76" s="108"/>
      <c r="K76" s="79"/>
      <c r="L76" s="157"/>
      <c r="M76" s="157"/>
      <c r="N76" s="18"/>
      <c r="O76" s="181"/>
      <c r="P76" s="174"/>
    </row>
    <row r="77" spans="1:18" s="66" customFormat="1" ht="36.950000000000003" customHeight="1" thickBot="1" x14ac:dyDescent="0.25">
      <c r="A77" s="83" t="s">
        <v>43</v>
      </c>
      <c r="B77" s="84">
        <v>25</v>
      </c>
      <c r="C77" s="85" t="s">
        <v>60</v>
      </c>
      <c r="D77" s="84" t="s">
        <v>3</v>
      </c>
      <c r="E77" s="84">
        <v>85</v>
      </c>
      <c r="F77" s="84">
        <v>625</v>
      </c>
      <c r="G77" s="86">
        <f>E77*F77</f>
        <v>53125</v>
      </c>
      <c r="H77" s="87" t="s">
        <v>111</v>
      </c>
      <c r="I77" s="87" t="s">
        <v>151</v>
      </c>
      <c r="J77" s="110" t="s">
        <v>44</v>
      </c>
      <c r="K77" s="192" t="s">
        <v>150</v>
      </c>
      <c r="L77" s="156" t="s">
        <v>20</v>
      </c>
      <c r="M77" s="161" t="s">
        <v>10</v>
      </c>
      <c r="N77" s="67" t="s">
        <v>23</v>
      </c>
      <c r="O77" s="178"/>
      <c r="P77" s="176"/>
      <c r="Q77" s="164">
        <f>F77*O77/100</f>
        <v>0</v>
      </c>
      <c r="R77" s="164">
        <f>Q77*E77</f>
        <v>0</v>
      </c>
    </row>
    <row r="78" spans="1:18" s="3" customFormat="1" ht="6" customHeight="1" thickBot="1" x14ac:dyDescent="0.25">
      <c r="A78" s="93"/>
      <c r="B78" s="77"/>
      <c r="C78" s="78"/>
      <c r="D78" s="77"/>
      <c r="E78" s="77"/>
      <c r="F78" s="77"/>
      <c r="G78" s="79"/>
      <c r="H78" s="78"/>
      <c r="I78" s="80"/>
      <c r="J78" s="108"/>
      <c r="K78" s="79"/>
      <c r="L78" s="157"/>
      <c r="M78" s="157"/>
      <c r="N78" s="18"/>
      <c r="O78" s="179"/>
      <c r="P78" s="177"/>
    </row>
    <row r="79" spans="1:18" s="66" customFormat="1" ht="36.950000000000003" customHeight="1" thickBot="1" x14ac:dyDescent="0.25">
      <c r="A79" s="83" t="s">
        <v>135</v>
      </c>
      <c r="B79" s="84">
        <v>26</v>
      </c>
      <c r="C79" s="85" t="s">
        <v>53</v>
      </c>
      <c r="D79" s="186" t="s">
        <v>3</v>
      </c>
      <c r="E79" s="84">
        <v>86</v>
      </c>
      <c r="F79" s="84">
        <v>575</v>
      </c>
      <c r="G79" s="86">
        <f>E79*F79</f>
        <v>49450</v>
      </c>
      <c r="H79" s="75" t="s">
        <v>129</v>
      </c>
      <c r="I79" s="87" t="s">
        <v>149</v>
      </c>
      <c r="J79" s="119" t="s">
        <v>148</v>
      </c>
      <c r="K79" s="190" t="s">
        <v>137</v>
      </c>
      <c r="L79" s="156" t="s">
        <v>20</v>
      </c>
      <c r="M79" s="161" t="s">
        <v>12</v>
      </c>
      <c r="N79" s="67" t="s">
        <v>23</v>
      </c>
      <c r="O79" s="178"/>
      <c r="P79" s="176"/>
      <c r="Q79" s="164">
        <f>F79*O79/100</f>
        <v>0</v>
      </c>
      <c r="R79" s="164">
        <f>Q79*E79</f>
        <v>0</v>
      </c>
    </row>
    <row r="80" spans="1:18" s="3" customFormat="1" ht="6" customHeight="1" thickBot="1" x14ac:dyDescent="0.25">
      <c r="A80" s="93"/>
      <c r="B80" s="77"/>
      <c r="C80" s="78"/>
      <c r="D80" s="77"/>
      <c r="E80" s="77"/>
      <c r="F80" s="77"/>
      <c r="G80" s="79"/>
      <c r="H80" s="78"/>
      <c r="I80" s="80"/>
      <c r="J80" s="108"/>
      <c r="K80" s="79"/>
      <c r="L80" s="157"/>
      <c r="M80" s="157"/>
      <c r="N80" s="18"/>
      <c r="O80" s="120"/>
      <c r="P80" s="121"/>
    </row>
    <row r="81" spans="1:18" s="66" customFormat="1" ht="36.950000000000003" customHeight="1" thickBot="1" x14ac:dyDescent="0.25">
      <c r="A81" s="71" t="s">
        <v>48</v>
      </c>
      <c r="B81" s="84">
        <v>27</v>
      </c>
      <c r="C81" s="85" t="s">
        <v>59</v>
      </c>
      <c r="D81" s="204" t="s">
        <v>3</v>
      </c>
      <c r="E81" s="84">
        <v>50</v>
      </c>
      <c r="F81" s="84">
        <v>640</v>
      </c>
      <c r="G81" s="86">
        <f>E81*F81</f>
        <v>32000</v>
      </c>
      <c r="H81" s="75" t="s">
        <v>97</v>
      </c>
      <c r="I81" s="87" t="s">
        <v>101</v>
      </c>
      <c r="J81" s="119" t="s">
        <v>28</v>
      </c>
      <c r="K81" s="203" t="s">
        <v>102</v>
      </c>
      <c r="L81" s="156" t="s">
        <v>20</v>
      </c>
      <c r="M81" s="161" t="s">
        <v>12</v>
      </c>
      <c r="N81" s="67" t="s">
        <v>23</v>
      </c>
      <c r="O81" s="178"/>
      <c r="P81" s="176"/>
      <c r="Q81" s="164">
        <f>F81*O81/100</f>
        <v>0</v>
      </c>
      <c r="R81" s="164">
        <f>Q81*E81</f>
        <v>0</v>
      </c>
    </row>
    <row r="82" spans="1:18" s="3" customFormat="1" ht="6" customHeight="1" thickBot="1" x14ac:dyDescent="0.25">
      <c r="A82" s="76"/>
      <c r="B82" s="77"/>
      <c r="C82" s="78"/>
      <c r="D82" s="77"/>
      <c r="E82" s="77"/>
      <c r="F82" s="77"/>
      <c r="G82" s="79"/>
      <c r="H82" s="78"/>
      <c r="I82" s="80"/>
      <c r="J82" s="108"/>
      <c r="K82" s="79"/>
      <c r="L82" s="157"/>
      <c r="M82" s="157"/>
      <c r="N82" s="19"/>
      <c r="O82" s="77"/>
      <c r="P82" s="82"/>
    </row>
    <row r="83" spans="1:18" s="66" customFormat="1" ht="36.950000000000003" customHeight="1" thickBot="1" x14ac:dyDescent="0.25">
      <c r="A83" s="71" t="s">
        <v>105</v>
      </c>
      <c r="B83" s="84">
        <v>28</v>
      </c>
      <c r="C83" s="85" t="s">
        <v>104</v>
      </c>
      <c r="D83" s="199" t="s">
        <v>3</v>
      </c>
      <c r="E83" s="84">
        <v>15</v>
      </c>
      <c r="F83" s="84">
        <v>525</v>
      </c>
      <c r="G83" s="86">
        <f>E83*F83</f>
        <v>7875</v>
      </c>
      <c r="H83" s="87" t="s">
        <v>93</v>
      </c>
      <c r="I83" s="87" t="s">
        <v>162</v>
      </c>
      <c r="J83" s="119" t="s">
        <v>28</v>
      </c>
      <c r="K83" s="196" t="s">
        <v>102</v>
      </c>
      <c r="L83" s="156" t="s">
        <v>20</v>
      </c>
      <c r="M83" s="161" t="s">
        <v>12</v>
      </c>
      <c r="N83" s="67" t="s">
        <v>23</v>
      </c>
      <c r="O83" s="178"/>
      <c r="P83" s="176"/>
      <c r="Q83" s="164">
        <f>F83*O83/100</f>
        <v>0</v>
      </c>
      <c r="R83" s="164">
        <f>Q83*E83</f>
        <v>0</v>
      </c>
    </row>
    <row r="84" spans="1:18" s="3" customFormat="1" ht="6" customHeight="1" thickBot="1" x14ac:dyDescent="0.25">
      <c r="A84" s="93"/>
      <c r="B84" s="77"/>
      <c r="C84" s="78"/>
      <c r="D84" s="77"/>
      <c r="E84" s="77"/>
      <c r="F84" s="77"/>
      <c r="G84" s="79"/>
      <c r="H84" s="78"/>
      <c r="I84" s="80"/>
      <c r="J84" s="108"/>
      <c r="K84" s="79"/>
      <c r="L84" s="157"/>
      <c r="M84" s="157"/>
      <c r="N84" s="18"/>
      <c r="O84" s="179"/>
      <c r="P84" s="177"/>
    </row>
    <row r="85" spans="1:18" s="4" customFormat="1" ht="2.1" customHeight="1" thickBot="1" x14ac:dyDescent="0.3">
      <c r="A85" s="25"/>
      <c r="B85" s="26"/>
      <c r="C85" s="27"/>
      <c r="D85" s="28"/>
      <c r="E85" s="28"/>
      <c r="F85" s="29"/>
      <c r="G85" s="30"/>
      <c r="H85" s="31"/>
      <c r="I85" s="25"/>
      <c r="J85" s="32"/>
      <c r="K85" s="29"/>
      <c r="L85" s="29"/>
      <c r="M85" s="29"/>
      <c r="N85" s="33"/>
      <c r="O85" s="33"/>
      <c r="P85" s="34"/>
    </row>
    <row r="86" spans="1:18" s="46" customFormat="1" ht="30" customHeight="1" thickBot="1" x14ac:dyDescent="0.25">
      <c r="A86" s="48"/>
      <c r="B86" s="234" t="s">
        <v>30</v>
      </c>
      <c r="C86" s="235"/>
      <c r="D86" s="234" t="s">
        <v>22</v>
      </c>
      <c r="E86" s="235"/>
      <c r="F86" s="114" t="s">
        <v>40</v>
      </c>
      <c r="G86" s="115" t="s">
        <v>25</v>
      </c>
      <c r="H86" s="47"/>
      <c r="I86" s="47"/>
      <c r="J86" s="8"/>
      <c r="K86" s="9"/>
      <c r="L86" s="9"/>
      <c r="M86" s="9"/>
      <c r="N86" s="50"/>
      <c r="O86" s="20"/>
      <c r="P86" s="49"/>
    </row>
    <row r="87" spans="1:18" s="3" customFormat="1" ht="3.95" customHeight="1" thickBot="1" x14ac:dyDescent="0.25">
      <c r="A87" s="69"/>
      <c r="B87" s="11"/>
      <c r="C87" s="12"/>
      <c r="D87" s="11"/>
      <c r="E87" s="11"/>
      <c r="F87" s="11"/>
      <c r="G87" s="168"/>
      <c r="H87" s="14"/>
      <c r="I87" s="15"/>
      <c r="J87" s="16"/>
      <c r="K87" s="51"/>
      <c r="L87" s="17"/>
      <c r="M87" s="17"/>
      <c r="N87" s="19"/>
      <c r="O87" s="19"/>
      <c r="P87" s="70"/>
    </row>
    <row r="88" spans="1:18" s="46" customFormat="1" ht="30" customHeight="1" thickBot="1" x14ac:dyDescent="0.25">
      <c r="A88" s="89" t="s">
        <v>15</v>
      </c>
      <c r="B88" s="236">
        <v>17</v>
      </c>
      <c r="C88" s="237"/>
      <c r="D88" s="232">
        <f>SUM(E8:E26)+SUM(E35:E45)+E49+E52</f>
        <v>1067</v>
      </c>
      <c r="E88" s="233"/>
      <c r="F88" s="128">
        <f>G88/D88</f>
        <v>738.59887535145265</v>
      </c>
      <c r="G88" s="169">
        <f>SUM(G8:G26)+SUM(G35:G45)+G49+G52</f>
        <v>788085</v>
      </c>
      <c r="H88" s="127"/>
      <c r="I88" s="47"/>
      <c r="J88" s="122"/>
      <c r="K88" s="9"/>
      <c r="L88" s="238">
        <f>R88/G88</f>
        <v>0</v>
      </c>
      <c r="M88" s="239"/>
      <c r="N88" s="50"/>
      <c r="O88" s="20"/>
      <c r="P88" s="49"/>
      <c r="R88" s="165">
        <f>SUM(R8:R26)+SUM(R35:R45)+R49+R52</f>
        <v>0</v>
      </c>
    </row>
    <row r="89" spans="1:18" s="3" customFormat="1" ht="3.95" customHeight="1" thickBot="1" x14ac:dyDescent="0.25">
      <c r="A89" s="76"/>
      <c r="B89" s="77"/>
      <c r="C89" s="78"/>
      <c r="D89" s="77"/>
      <c r="E89" s="77"/>
      <c r="F89" s="77"/>
      <c r="G89" s="77"/>
      <c r="H89" s="14"/>
      <c r="I89" s="15"/>
      <c r="J89" s="123"/>
      <c r="K89" s="51"/>
      <c r="L89" s="17"/>
      <c r="M89" s="17"/>
      <c r="N89" s="19"/>
      <c r="O89" s="19"/>
      <c r="P89" s="70"/>
    </row>
    <row r="90" spans="1:18" s="46" customFormat="1" ht="30" customHeight="1" thickBot="1" x14ac:dyDescent="0.25">
      <c r="A90" s="89" t="s">
        <v>16</v>
      </c>
      <c r="B90" s="236">
        <v>11</v>
      </c>
      <c r="C90" s="237"/>
      <c r="D90" s="232">
        <f>SUM(E57:E59)+SUM(E69:E83)+E50+E53</f>
        <v>801</v>
      </c>
      <c r="E90" s="233"/>
      <c r="F90" s="128">
        <f>G90/D90</f>
        <v>682.10986267166038</v>
      </c>
      <c r="G90" s="169">
        <f>SUM(G57:G59)+SUM(G69:G83)+G50+G53</f>
        <v>546370</v>
      </c>
      <c r="H90" s="127"/>
      <c r="I90" s="47"/>
      <c r="J90" s="122"/>
      <c r="K90" s="9"/>
      <c r="L90" s="238">
        <f>R90/G90</f>
        <v>-1.5017295971594341E-2</v>
      </c>
      <c r="M90" s="239"/>
      <c r="N90" s="50"/>
      <c r="O90" s="20"/>
      <c r="P90" s="49"/>
      <c r="R90" s="165">
        <f>SUM(R57:R59)+SUM(R69:R83)+R50+R53</f>
        <v>-8205</v>
      </c>
    </row>
    <row r="91" spans="1:18" s="3" customFormat="1" ht="3.95" customHeight="1" thickBot="1" x14ac:dyDescent="0.25">
      <c r="A91" s="76"/>
      <c r="B91" s="77"/>
      <c r="C91" s="78"/>
      <c r="D91" s="77"/>
      <c r="E91" s="77"/>
      <c r="F91" s="77"/>
      <c r="G91" s="77"/>
      <c r="H91" s="14"/>
      <c r="I91" s="15"/>
      <c r="J91" s="16"/>
      <c r="K91" s="51"/>
      <c r="L91" s="17"/>
      <c r="M91" s="17"/>
      <c r="N91" s="19"/>
      <c r="O91" s="19"/>
      <c r="P91" s="70"/>
    </row>
    <row r="92" spans="1:18" s="45" customFormat="1" ht="30" customHeight="1" thickBot="1" x14ac:dyDescent="0.25">
      <c r="A92" s="90" t="s">
        <v>21</v>
      </c>
      <c r="B92" s="228" t="s">
        <v>163</v>
      </c>
      <c r="C92" s="229"/>
      <c r="D92" s="232">
        <f>D88+D90</f>
        <v>1868</v>
      </c>
      <c r="E92" s="233"/>
      <c r="F92" s="128">
        <f>G92/D92</f>
        <v>714.37633832976451</v>
      </c>
      <c r="G92" s="169">
        <f>G88+G90</f>
        <v>1334455</v>
      </c>
      <c r="H92" s="127"/>
      <c r="I92" s="44"/>
      <c r="J92" s="130"/>
      <c r="K92" s="10"/>
      <c r="L92" s="230">
        <f>R92/G92</f>
        <v>-6.1485775091704104E-3</v>
      </c>
      <c r="M92" s="231"/>
      <c r="N92" s="112"/>
      <c r="O92" s="20"/>
      <c r="P92" s="62"/>
      <c r="R92" s="166">
        <f>R88+R90</f>
        <v>-8205</v>
      </c>
    </row>
    <row r="93" spans="1:18" s="3" customFormat="1" ht="3.95" customHeight="1" thickBot="1" x14ac:dyDescent="0.25">
      <c r="A93" s="52"/>
      <c r="B93" s="53"/>
      <c r="C93" s="54"/>
      <c r="D93" s="53"/>
      <c r="E93" s="53"/>
      <c r="F93" s="53"/>
      <c r="G93" s="53"/>
      <c r="H93" s="55"/>
      <c r="I93" s="56"/>
      <c r="J93" s="57"/>
      <c r="K93" s="58"/>
      <c r="L93" s="58"/>
      <c r="M93" s="58"/>
      <c r="N93" s="60"/>
      <c r="O93" s="59"/>
      <c r="P93" s="61"/>
    </row>
    <row r="94" spans="1:18" ht="13.5" thickTop="1" x14ac:dyDescent="0.2"/>
    <row r="97" spans="18:18" x14ac:dyDescent="0.2">
      <c r="R97" s="184"/>
    </row>
  </sheetData>
  <mergeCells count="45">
    <mergeCell ref="A29:N29"/>
    <mergeCell ref="A49:A50"/>
    <mergeCell ref="B49:B50"/>
    <mergeCell ref="H49:H50"/>
    <mergeCell ref="J49:J50"/>
    <mergeCell ref="K49:K50"/>
    <mergeCell ref="O2:P2"/>
    <mergeCell ref="A3:N3"/>
    <mergeCell ref="O3:P3"/>
    <mergeCell ref="A4:N4"/>
    <mergeCell ref="O4:P4"/>
    <mergeCell ref="A2:N2"/>
    <mergeCell ref="O29:P29"/>
    <mergeCell ref="B92:C92"/>
    <mergeCell ref="L92:M92"/>
    <mergeCell ref="D90:E90"/>
    <mergeCell ref="D92:E92"/>
    <mergeCell ref="B86:C86"/>
    <mergeCell ref="B88:C88"/>
    <mergeCell ref="L88:M88"/>
    <mergeCell ref="B90:C90"/>
    <mergeCell ref="L90:M90"/>
    <mergeCell ref="D88:E88"/>
    <mergeCell ref="D86:E86"/>
    <mergeCell ref="A30:N30"/>
    <mergeCell ref="O30:P30"/>
    <mergeCell ref="A31:N31"/>
    <mergeCell ref="O31:P31"/>
    <mergeCell ref="O65:P65"/>
    <mergeCell ref="A52:A53"/>
    <mergeCell ref="A63:N63"/>
    <mergeCell ref="O63:P63"/>
    <mergeCell ref="A64:N64"/>
    <mergeCell ref="O64:P64"/>
    <mergeCell ref="A65:N65"/>
    <mergeCell ref="B52:B53"/>
    <mergeCell ref="M52:M53"/>
    <mergeCell ref="P49:P50"/>
    <mergeCell ref="P52:P53"/>
    <mergeCell ref="H52:H53"/>
    <mergeCell ref="J52:J53"/>
    <mergeCell ref="N49:N50"/>
    <mergeCell ref="K52:K53"/>
    <mergeCell ref="N52:N53"/>
    <mergeCell ref="M49:M50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SAFE18</vt:lpstr>
    </vt:vector>
  </TitlesOfParts>
  <Company>Auburn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pcname</dc:creator>
  <cp:lastModifiedBy>William Moseley</cp:lastModifiedBy>
  <cp:lastPrinted>2024-10-22T13:36:37Z</cp:lastPrinted>
  <dcterms:created xsi:type="dcterms:W3CDTF">1999-04-02T17:21:29Z</dcterms:created>
  <dcterms:modified xsi:type="dcterms:W3CDTF">2024-10-22T13:37:13Z</dcterms:modified>
</cp:coreProperties>
</file>